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gresso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,##0.0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4" fontId="3" fillId="2" borderId="1" applyAlignment="1" pivotButton="0" quotePrefix="0" xfId="0">
      <alignment horizontal="center" vertical="center" wrapText="1"/>
    </xf>
    <xf numFmtId="9" fontId="3" fillId="2" borderId="1" applyAlignment="1" pivotButton="0" quotePrefix="0" xfId="0">
      <alignment horizontal="center" vertical="center" wrapText="1"/>
    </xf>
    <xf numFmtId="3" fontId="3" fillId="2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right" vertical="center"/>
    </xf>
    <xf numFmtId="3" fontId="3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3" fontId="3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3" fontId="5" fillId="6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6" fontId="3" fillId="2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22C55E"/>
        <sz val="10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Projetos por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'Resumo'!$A$17:$A$20</f>
            </numRef>
          </cat>
          <val>
            <numRef>
              <f>'Resumo'!$B$17:$B$20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Área</a:t>
            </a:r>
          </a:p>
        </rich>
      </tx>
    </title>
    <plotArea>
      <pieChart>
        <varyColors val="1"/>
        <ser>
          <idx val="0"/>
          <order val="0"/>
          <tx>
            <strRef>
              <f>'Resumo'!B24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'Resumo'!$A$25:$A$30</f>
            </numRef>
          </cat>
          <val>
            <numRef>
              <f>'Resumo'!$B$25:$B$30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% Concluído por Projeto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'Resumo'!B34</f>
            </strRef>
          </tx>
          <spPr>
            <a:ln xmlns:a="http://schemas.openxmlformats.org/drawingml/2006/main" w="20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'Resumo'!$A$35:$A$44</f>
            </numRef>
          </cat>
          <val>
            <numRef>
              <f>'Resumo'!$B$35:$B$44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Concluído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34</row>
      <rowOff>0</rowOff>
    </from>
    <ext cx="792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8" customWidth="1" min="2" max="2"/>
    <col width="22" customWidth="1" min="3" max="3"/>
    <col width="18" customWidth="1" min="4" max="4"/>
    <col width="22" customWidth="1" min="5" max="5"/>
    <col width="16" customWidth="1" min="6" max="6"/>
    <col width="14" customWidth="1" min="7" max="7"/>
    <col width="14" customWidth="1" min="8" max="8"/>
    <col width="13" customWidth="1" min="9" max="9"/>
    <col width="12" customWidth="1" min="10" max="10"/>
    <col width="20" customWidth="1" min="11" max="11"/>
    <col width="14" customWidth="1" min="12" max="12"/>
    <col width="14" customWidth="1" min="13" max="13"/>
    <col width="18" customWidth="1" min="14" max="14"/>
    <col width="18" customWidth="1" min="15" max="15"/>
    <col width="18" customWidth="1" min="16" max="16"/>
    <col width="13" customWidth="1" min="17" max="17"/>
    <col width="30" customWidth="1" min="18" max="18"/>
  </cols>
  <sheetData>
    <row r="1" ht="30" customHeight="1">
      <c r="A1" s="1" t="inlineStr">
        <is>
          <t>RELATÓRIO DE PROGRESSO DE PROJETOS</t>
        </is>
      </c>
    </row>
    <row r="2" ht="36" customHeight="1">
      <c r="A2" s="2" t="inlineStr">
        <is>
          <t>ID</t>
        </is>
      </c>
      <c r="B2" s="2" t="inlineStr">
        <is>
          <t>Projeto</t>
        </is>
      </c>
      <c r="C2" s="2" t="inlineStr">
        <is>
          <t>Responsável</t>
        </is>
      </c>
      <c r="D2" s="2" t="inlineStr">
        <is>
          <t>Área</t>
        </is>
      </c>
      <c r="E2" s="2" t="inlineStr">
        <is>
          <t>Cliente</t>
        </is>
      </c>
      <c r="F2" s="2" t="inlineStr">
        <is>
          <t>Cidade/UF</t>
        </is>
      </c>
      <c r="G2" s="2" t="inlineStr">
        <is>
          <t>Data de Início</t>
        </is>
      </c>
      <c r="H2" s="2" t="inlineStr">
        <is>
          <t>Prazo Final</t>
        </is>
      </c>
      <c r="I2" s="2" t="inlineStr">
        <is>
          <t>% Concluído</t>
        </is>
      </c>
      <c r="J2" s="2" t="inlineStr">
        <is>
          <t>Status</t>
        </is>
      </c>
      <c r="K2" s="2" t="inlineStr">
        <is>
          <t>Etapa Atual</t>
        </is>
      </c>
      <c r="L2" s="2" t="inlineStr">
        <is>
          <t>Horas Planejadas</t>
        </is>
      </c>
      <c r="M2" s="2" t="inlineStr">
        <is>
          <t>Horas Realizadas</t>
        </is>
      </c>
      <c r="N2" s="2" t="inlineStr">
        <is>
          <t>Custo Previsto (R$)</t>
        </is>
      </c>
      <c r="O2" s="2" t="inlineStr">
        <is>
          <t>Custo Realizado (R$)</t>
        </is>
      </c>
      <c r="P2" s="2" t="inlineStr">
        <is>
          <t>Desvio de Custo (R$)</t>
        </is>
      </c>
      <c r="Q2" s="2" t="inlineStr">
        <is>
          <t>Atraso (dias)</t>
        </is>
      </c>
      <c r="R2" s="2" t="inlineStr">
        <is>
          <t>Observações</t>
        </is>
      </c>
    </row>
    <row r="3" ht="20" customHeight="1">
      <c r="A3" s="3" t="n">
        <v>1</v>
      </c>
      <c r="B3" s="4" t="inlineStr">
        <is>
          <t>Implantação de ERP</t>
        </is>
      </c>
      <c r="C3" s="4" t="inlineStr">
        <is>
          <t>Ana Paula Ribeiro</t>
        </is>
      </c>
      <c r="D3" s="4" t="inlineStr">
        <is>
          <t>TI</t>
        </is>
      </c>
      <c r="E3" s="4" t="inlineStr">
        <is>
          <t>Grupo Alfa Ltda</t>
        </is>
      </c>
      <c r="F3" s="4" t="inlineStr">
        <is>
          <t>São Paulo/SP</t>
        </is>
      </c>
      <c r="G3" s="5" t="inlineStr">
        <is>
          <t>01/03/2024</t>
        </is>
      </c>
      <c r="H3" s="5" t="inlineStr">
        <is>
          <t>30/06/2024</t>
        </is>
      </c>
      <c r="I3" s="6" t="n">
        <v>0.85</v>
      </c>
      <c r="J3" s="3" t="inlineStr">
        <is>
          <t>Em risco</t>
        </is>
      </c>
      <c r="K3" s="3" t="inlineStr">
        <is>
          <t>Testes de homologação</t>
        </is>
      </c>
      <c r="L3" s="7" t="n">
        <v>400</v>
      </c>
      <c r="M3" s="7" t="n">
        <v>360</v>
      </c>
      <c r="N3" s="8" t="n">
        <v>120000</v>
      </c>
      <c r="O3" s="8" t="n">
        <v>118500</v>
      </c>
      <c r="P3" s="9">
        <f>O3-N3</f>
        <v/>
      </c>
      <c r="Q3" s="10">
        <f>SE(HOJE()&gt;H3;HOJE()-H3;0)</f>
        <v/>
      </c>
      <c r="R3" s="4" t="inlineStr">
        <is>
          <t>Prazo em risco por integrações pendentes.</t>
        </is>
      </c>
    </row>
    <row r="4" ht="20" customHeight="1">
      <c r="A4" s="11" t="n">
        <v>2</v>
      </c>
      <c r="B4" s="12" t="inlineStr">
        <is>
          <t>Acompanhamento de Obra</t>
        </is>
      </c>
      <c r="C4" s="12" t="inlineStr">
        <is>
          <t>Carlos Eduardo Lima</t>
        </is>
      </c>
      <c r="D4" s="12" t="inlineStr">
        <is>
          <t>Engenharia</t>
        </is>
      </c>
      <c r="E4" s="12" t="inlineStr">
        <is>
          <t>Construtora Beta S.A.</t>
        </is>
      </c>
      <c r="F4" s="12" t="inlineStr">
        <is>
          <t>Campinas/SP</t>
        </is>
      </c>
      <c r="G4" s="13" t="inlineStr">
        <is>
          <t>15/01/2024</t>
        </is>
      </c>
      <c r="H4" s="13" t="inlineStr">
        <is>
          <t>31/05/2024</t>
        </is>
      </c>
      <c r="I4" s="14" t="n">
        <v>1</v>
      </c>
      <c r="J4" s="11" t="inlineStr">
        <is>
          <t>Concluído</t>
        </is>
      </c>
      <c r="K4" s="11" t="inlineStr">
        <is>
          <t>Entrega final</t>
        </is>
      </c>
      <c r="L4" s="15" t="n">
        <v>600</v>
      </c>
      <c r="M4" s="15" t="n">
        <v>620</v>
      </c>
      <c r="N4" s="8" t="n">
        <v>250000</v>
      </c>
      <c r="O4" s="8" t="n">
        <v>258000</v>
      </c>
      <c r="P4" s="16">
        <f>O4-N4</f>
        <v/>
      </c>
      <c r="Q4" s="17">
        <f>SE(HOJE()&gt;H4;HOJE()-H4;0)</f>
        <v/>
      </c>
      <c r="R4" s="12" t="inlineStr">
        <is>
          <t>Entregue com qualidade aprovada.</t>
        </is>
      </c>
    </row>
    <row r="5" ht="20" customHeight="1">
      <c r="A5" s="3" t="n">
        <v>3</v>
      </c>
      <c r="B5" s="4" t="inlineStr">
        <is>
          <t>Campanha de Marketing Digital</t>
        </is>
      </c>
      <c r="C5" s="4" t="inlineStr">
        <is>
          <t>Juliana Souza</t>
        </is>
      </c>
      <c r="D5" s="4" t="inlineStr">
        <is>
          <t>Marketing</t>
        </is>
      </c>
      <c r="E5" s="4" t="inlineStr">
        <is>
          <t>Varejo Gama ME</t>
        </is>
      </c>
      <c r="F5" s="4" t="inlineStr">
        <is>
          <t>Rio de Janeiro/RJ</t>
        </is>
      </c>
      <c r="G5" s="5" t="inlineStr">
        <is>
          <t>01/04/2024</t>
        </is>
      </c>
      <c r="H5" s="5" t="inlineStr">
        <is>
          <t>31/07/2024</t>
        </is>
      </c>
      <c r="I5" s="6" t="n">
        <v>0.55</v>
      </c>
      <c r="J5" s="3" t="inlineStr">
        <is>
          <t>Em dia</t>
        </is>
      </c>
      <c r="K5" s="3" t="inlineStr">
        <is>
          <t>Criação de conteúdo</t>
        </is>
      </c>
      <c r="L5" s="7" t="n">
        <v>200</v>
      </c>
      <c r="M5" s="7" t="n">
        <v>110</v>
      </c>
      <c r="N5" s="8" t="n">
        <v>35000</v>
      </c>
      <c r="O5" s="8" t="n">
        <v>19000</v>
      </c>
      <c r="P5" s="9">
        <f>O5-N5</f>
        <v/>
      </c>
      <c r="Q5" s="10">
        <f>SE(HOJE()&gt;H5;HOJE()-H5;0)</f>
        <v/>
      </c>
      <c r="R5" s="4" t="inlineStr">
        <is>
          <t>Dentro do cronograma previsto.</t>
        </is>
      </c>
    </row>
    <row r="6" ht="20" customHeight="1">
      <c r="A6" s="11" t="n">
        <v>4</v>
      </c>
      <c r="B6" s="12" t="inlineStr">
        <is>
          <t>Migração de Dados</t>
        </is>
      </c>
      <c r="C6" s="12" t="inlineStr">
        <is>
          <t>Thiago Ferreira</t>
        </is>
      </c>
      <c r="D6" s="12" t="inlineStr">
        <is>
          <t>TI</t>
        </is>
      </c>
      <c r="E6" s="12" t="inlineStr">
        <is>
          <t>Banco Delta S.A.</t>
        </is>
      </c>
      <c r="F6" s="12" t="inlineStr">
        <is>
          <t>Belo Horizonte/MG</t>
        </is>
      </c>
      <c r="G6" s="13" t="inlineStr">
        <is>
          <t>10/02/2024</t>
        </is>
      </c>
      <c r="H6" s="13" t="inlineStr">
        <is>
          <t>10/05/2024</t>
        </is>
      </c>
      <c r="I6" s="14" t="n">
        <v>0.7</v>
      </c>
      <c r="J6" s="11" t="inlineStr">
        <is>
          <t>Atrasado</t>
        </is>
      </c>
      <c r="K6" s="11" t="inlineStr">
        <is>
          <t>Validação de dados</t>
        </is>
      </c>
      <c r="L6" s="15" t="n">
        <v>300</v>
      </c>
      <c r="M6" s="15" t="n">
        <v>280</v>
      </c>
      <c r="N6" s="8" t="n">
        <v>75000</v>
      </c>
      <c r="O6" s="8" t="n">
        <v>82000</v>
      </c>
      <c r="P6" s="16">
        <f>O6-N6</f>
        <v/>
      </c>
      <c r="Q6" s="17">
        <f>SE(HOJE()&gt;H6;HOJE()-H6;0)</f>
        <v/>
      </c>
      <c r="R6" s="12" t="inlineStr">
        <is>
          <t>Atraso devido a migração de legado.</t>
        </is>
      </c>
    </row>
    <row r="7" ht="20" customHeight="1">
      <c r="A7" s="3" t="n">
        <v>5</v>
      </c>
      <c r="B7" s="4" t="inlineStr">
        <is>
          <t>Treinamento de Equipe</t>
        </is>
      </c>
      <c r="C7" s="4" t="inlineStr">
        <is>
          <t>Marina Costa</t>
        </is>
      </c>
      <c r="D7" s="4" t="inlineStr">
        <is>
          <t>RH</t>
        </is>
      </c>
      <c r="E7" s="4" t="inlineStr">
        <is>
          <t>Serviços Épsilon Ltda</t>
        </is>
      </c>
      <c r="F7" s="4" t="inlineStr">
        <is>
          <t>Curitiba/PR</t>
        </is>
      </c>
      <c r="G7" s="5" t="inlineStr">
        <is>
          <t>05/03/2024</t>
        </is>
      </c>
      <c r="H7" s="5" t="inlineStr">
        <is>
          <t>05/06/2024</t>
        </is>
      </c>
      <c r="I7" s="6" t="n">
        <v>0.9</v>
      </c>
      <c r="J7" s="3" t="inlineStr">
        <is>
          <t>Em dia</t>
        </is>
      </c>
      <c r="K7" s="3" t="inlineStr">
        <is>
          <t>Módulo avançado</t>
        </is>
      </c>
      <c r="L7" s="7" t="n">
        <v>160</v>
      </c>
      <c r="M7" s="7" t="n">
        <v>148</v>
      </c>
      <c r="N7" s="8" t="n">
        <v>22000</v>
      </c>
      <c r="O7" s="8" t="n">
        <v>21500</v>
      </c>
      <c r="P7" s="9">
        <f>O7-N7</f>
        <v/>
      </c>
      <c r="Q7" s="10">
        <f>SE(HOJE()&gt;H7;HOJE()-H7;0)</f>
        <v/>
      </c>
      <c r="R7" s="4" t="inlineStr">
        <is>
          <t>Equipe engajada, boa evolução.</t>
        </is>
      </c>
    </row>
    <row r="8" ht="20" customHeight="1">
      <c r="A8" s="11" t="n">
        <v>6</v>
      </c>
      <c r="B8" s="12" t="inlineStr">
        <is>
          <t>Revisão de Processos</t>
        </is>
      </c>
      <c r="C8" s="12" t="inlineStr">
        <is>
          <t>Ricardo Alves</t>
        </is>
      </c>
      <c r="D8" s="12" t="inlineStr">
        <is>
          <t>Qualidade</t>
        </is>
      </c>
      <c r="E8" s="12" t="inlineStr">
        <is>
          <t>Indústria Zeta S.A.</t>
        </is>
      </c>
      <c r="F8" s="12" t="inlineStr">
        <is>
          <t>Porto Alegre/RS</t>
        </is>
      </c>
      <c r="G8" s="13" t="inlineStr">
        <is>
          <t>20/03/2024</t>
        </is>
      </c>
      <c r="H8" s="13" t="inlineStr">
        <is>
          <t>20/07/2024</t>
        </is>
      </c>
      <c r="I8" s="14" t="n">
        <v>0.4</v>
      </c>
      <c r="J8" s="11" t="inlineStr">
        <is>
          <t>Em risco</t>
        </is>
      </c>
      <c r="K8" s="11" t="inlineStr">
        <is>
          <t>Mapeamento AS-IS</t>
        </is>
      </c>
      <c r="L8" s="15" t="n">
        <v>250</v>
      </c>
      <c r="M8" s="15" t="n">
        <v>102</v>
      </c>
      <c r="N8" s="8" t="n">
        <v>48000</v>
      </c>
      <c r="O8" s="8" t="n">
        <v>19800</v>
      </c>
      <c r="P8" s="16">
        <f>O8-N8</f>
        <v/>
      </c>
      <c r="Q8" s="17">
        <f>SE(HOJE()&gt;H8;HOJE()-H8;0)</f>
        <v/>
      </c>
      <c r="R8" s="12" t="inlineStr">
        <is>
          <t>Escopo expandido pelo cliente.</t>
        </is>
      </c>
    </row>
    <row r="9" ht="20" customHeight="1">
      <c r="A9" s="3" t="n">
        <v>7</v>
      </c>
      <c r="B9" s="4" t="inlineStr">
        <is>
          <t>Lançamento de Produto</t>
        </is>
      </c>
      <c r="C9" s="4" t="inlineStr">
        <is>
          <t>Fernanda Rocha</t>
        </is>
      </c>
      <c r="D9" s="4" t="inlineStr">
        <is>
          <t>Marketing</t>
        </is>
      </c>
      <c r="E9" s="4" t="inlineStr">
        <is>
          <t>Consumer Eta Ltda</t>
        </is>
      </c>
      <c r="F9" s="4" t="inlineStr">
        <is>
          <t>Recife/PE</t>
        </is>
      </c>
      <c r="G9" s="5" t="inlineStr">
        <is>
          <t>01/05/2024</t>
        </is>
      </c>
      <c r="H9" s="5" t="inlineStr">
        <is>
          <t>31/08/2024</t>
        </is>
      </c>
      <c r="I9" s="6" t="n">
        <v>0.25</v>
      </c>
      <c r="J9" s="3" t="inlineStr">
        <is>
          <t>Em dia</t>
        </is>
      </c>
      <c r="K9" s="3" t="inlineStr">
        <is>
          <t>Pesquisa de mercado</t>
        </is>
      </c>
      <c r="L9" s="7" t="n">
        <v>180</v>
      </c>
      <c r="M9" s="7" t="n">
        <v>45</v>
      </c>
      <c r="N9" s="8" t="n">
        <v>60000</v>
      </c>
      <c r="O9" s="8" t="n">
        <v>14500</v>
      </c>
      <c r="P9" s="9">
        <f>O9-N9</f>
        <v/>
      </c>
      <c r="Q9" s="10">
        <f>SE(HOJE()&gt;H9;HOJE()-H9;0)</f>
        <v/>
      </c>
      <c r="R9" s="4" t="inlineStr">
        <is>
          <t>Aguardando aprovação de verba.</t>
        </is>
      </c>
    </row>
    <row r="10" ht="20" customHeight="1">
      <c r="A10" s="11" t="n">
        <v>8</v>
      </c>
      <c r="B10" s="12" t="inlineStr">
        <is>
          <t>Auditoria Interna</t>
        </is>
      </c>
      <c r="C10" s="12" t="inlineStr">
        <is>
          <t>Bruno Martins</t>
        </is>
      </c>
      <c r="D10" s="12" t="inlineStr">
        <is>
          <t>Financeiro</t>
        </is>
      </c>
      <c r="E10" s="12" t="inlineStr">
        <is>
          <t>Holding Teta S.A.</t>
        </is>
      </c>
      <c r="F10" s="12" t="inlineStr">
        <is>
          <t>Salvador/BA</t>
        </is>
      </c>
      <c r="G10" s="13" t="inlineStr">
        <is>
          <t>10/04/2024</t>
        </is>
      </c>
      <c r="H10" s="13" t="inlineStr">
        <is>
          <t>10/06/2024</t>
        </is>
      </c>
      <c r="I10" s="14" t="n">
        <v>0.65</v>
      </c>
      <c r="J10" s="11" t="inlineStr">
        <is>
          <t>Atrasado</t>
        </is>
      </c>
      <c r="K10" s="11" t="inlineStr">
        <is>
          <t>Análise de balanços</t>
        </is>
      </c>
      <c r="L10" s="15" t="n">
        <v>120</v>
      </c>
      <c r="M10" s="15" t="n">
        <v>110</v>
      </c>
      <c r="N10" s="8" t="n">
        <v>18000</v>
      </c>
      <c r="O10" s="8" t="n">
        <v>19200</v>
      </c>
      <c r="P10" s="16">
        <f>O10-N10</f>
        <v/>
      </c>
      <c r="Q10" s="17">
        <f>SE(HOJE()&gt;H10;HOJE()-H10;0)</f>
        <v/>
      </c>
      <c r="R10" s="12" t="inlineStr">
        <is>
          <t>Auditoria identificou inconsistências.</t>
        </is>
      </c>
    </row>
    <row r="11" ht="20" customHeight="1">
      <c r="A11" s="3" t="n">
        <v>9</v>
      </c>
      <c r="B11" s="4" t="inlineStr">
        <is>
          <t>Desenvolvimento de App</t>
        </is>
      </c>
      <c r="C11" s="4" t="inlineStr">
        <is>
          <t>Camila Nogueira</t>
        </is>
      </c>
      <c r="D11" s="4" t="inlineStr">
        <is>
          <t>TI</t>
        </is>
      </c>
      <c r="E11" s="4" t="inlineStr">
        <is>
          <t>Startup Iota Tech</t>
        </is>
      </c>
      <c r="F11" s="4" t="inlineStr">
        <is>
          <t>São Paulo/SP</t>
        </is>
      </c>
      <c r="G11" s="5" t="inlineStr">
        <is>
          <t>15/04/2024</t>
        </is>
      </c>
      <c r="H11" s="5" t="inlineStr">
        <is>
          <t>15/09/2024</t>
        </is>
      </c>
      <c r="I11" s="6" t="n">
        <v>0.3</v>
      </c>
      <c r="J11" s="3" t="inlineStr">
        <is>
          <t>Em dia</t>
        </is>
      </c>
      <c r="K11" s="3" t="inlineStr">
        <is>
          <t>Prototipagem</t>
        </is>
      </c>
      <c r="L11" s="7" t="n">
        <v>500</v>
      </c>
      <c r="M11" s="7" t="n">
        <v>150</v>
      </c>
      <c r="N11" s="8" t="n">
        <v>95000</v>
      </c>
      <c r="O11" s="8" t="n">
        <v>28500</v>
      </c>
      <c r="P11" s="9">
        <f>O11-N11</f>
        <v/>
      </c>
      <c r="Q11" s="10">
        <f>SE(HOJE()&gt;H11;HOJE()-H11;0)</f>
        <v/>
      </c>
      <c r="R11" s="4" t="inlineStr">
        <is>
          <t>Sprint 3 iniciada com sucesso.</t>
        </is>
      </c>
    </row>
    <row r="12" ht="20" customHeight="1">
      <c r="A12" s="11" t="n">
        <v>10</v>
      </c>
      <c r="B12" s="12" t="inlineStr">
        <is>
          <t>Implantação de BI</t>
        </is>
      </c>
      <c r="C12" s="12" t="inlineStr">
        <is>
          <t>Diego Barbosa</t>
        </is>
      </c>
      <c r="D12" s="12" t="inlineStr">
        <is>
          <t>TI</t>
        </is>
      </c>
      <c r="E12" s="12" t="inlineStr">
        <is>
          <t>Distribuidora Capa Ltda</t>
        </is>
      </c>
      <c r="F12" s="12" t="inlineStr">
        <is>
          <t>Campinas/SP</t>
        </is>
      </c>
      <c r="G12" s="13" t="inlineStr">
        <is>
          <t>01/02/2024</t>
        </is>
      </c>
      <c r="H12" s="13" t="inlineStr">
        <is>
          <t>01/07/2024</t>
        </is>
      </c>
      <c r="I12" s="14" t="n">
        <v>0.78</v>
      </c>
      <c r="J12" s="11" t="inlineStr">
        <is>
          <t>Em risco</t>
        </is>
      </c>
      <c r="K12" s="11" t="inlineStr">
        <is>
          <t>Dashboards executivos</t>
        </is>
      </c>
      <c r="L12" s="15" t="n">
        <v>350</v>
      </c>
      <c r="M12" s="15" t="n">
        <v>310</v>
      </c>
      <c r="N12" s="8" t="n">
        <v>85000</v>
      </c>
      <c r="O12" s="8" t="n">
        <v>79000</v>
      </c>
      <c r="P12" s="16">
        <f>O12-N12</f>
        <v/>
      </c>
      <c r="Q12" s="17">
        <f>SE(HOJE()&gt;H12;HOJE()-H12;0)</f>
        <v/>
      </c>
      <c r="R12" s="12" t="inlineStr">
        <is>
          <t>Dashboards em fase de validação.</t>
        </is>
      </c>
    </row>
    <row r="13">
      <c r="A13" s="18" t="inlineStr">
        <is>
          <t>TOTAL</t>
        </is>
      </c>
      <c r="B13" s="19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20">
        <f>SOMA(L3:L12)</f>
        <v/>
      </c>
      <c r="M13" s="20">
        <f>SOMA(M3:M12)</f>
        <v/>
      </c>
      <c r="N13" s="21">
        <f>SOMA(N3:N12)</f>
        <v/>
      </c>
      <c r="O13" s="21">
        <f>SOMA(O3:O12)</f>
        <v/>
      </c>
      <c r="P13" s="21">
        <f>SOMA(P3:P12)</f>
        <v/>
      </c>
      <c r="Q13" s="19" t="n"/>
      <c r="R13" s="19" t="n"/>
    </row>
  </sheetData>
  <mergeCells count="1">
    <mergeCell ref="A1:R1"/>
  </mergeCells>
  <conditionalFormatting sqref="P3:P12">
    <cfRule type="expression" priority="1" dxfId="0" stopIfTrue="1">
      <formula>P3&gt;0</formula>
    </cfRule>
    <cfRule type="expression" priority="2" dxfId="1" stopIfTrue="1">
      <formula>P3&lt;0</formula>
    </cfRule>
  </conditionalFormatting>
  <dataValidations count="1">
    <dataValidation sqref="J3:J100" showErrorMessage="1" showInputMessage="1" allowBlank="1" type="list">
      <formula1>"Em dia,Em risco,Atrasado,Concluído"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2" customHeight="1">
      <c r="A1" s="1" t="inlineStr">
        <is>
          <t>DASHBOARD — RELATÓRIO DE PROGRESSO</t>
        </is>
      </c>
    </row>
    <row r="2">
      <c r="A2" s="18" t="inlineStr">
        <is>
          <t>INDICADORES GERAIS</t>
        </is>
      </c>
    </row>
    <row r="3">
      <c r="A3" s="2" t="inlineStr">
        <is>
          <t>Indicador</t>
        </is>
      </c>
      <c r="B3" s="2" t="inlineStr">
        <is>
          <t>Valor</t>
        </is>
      </c>
    </row>
    <row r="4" ht="20" customHeight="1">
      <c r="A4" s="22" t="inlineStr">
        <is>
          <t>Total de Projetos</t>
        </is>
      </c>
      <c r="B4" s="7">
        <f>CONT.VALORES(Progresso!A3:A100)</f>
        <v/>
      </c>
    </row>
    <row r="5" ht="20" customHeight="1">
      <c r="A5" s="23" t="inlineStr">
        <is>
          <t>Projetos Concluídos</t>
        </is>
      </c>
      <c r="B5" s="15">
        <f>CONT.SE(Progresso!J3:J100;"Concluído")</f>
        <v/>
      </c>
    </row>
    <row r="6" ht="20" customHeight="1">
      <c r="A6" s="22" t="inlineStr">
        <is>
          <t>% Médio de Conclusão</t>
        </is>
      </c>
      <c r="B6" s="24">
        <f>MÉDIA(Progresso!I3:I100)</f>
        <v/>
      </c>
    </row>
    <row r="7" ht="20" customHeight="1">
      <c r="A7" s="23" t="inlineStr">
        <is>
          <t>Total Horas Planejadas</t>
        </is>
      </c>
      <c r="B7" s="15">
        <f>SOMA(Progresso!L3:L100)</f>
        <v/>
      </c>
    </row>
    <row r="8" ht="20" customHeight="1">
      <c r="A8" s="22" t="inlineStr">
        <is>
          <t>Total Horas Realizadas</t>
        </is>
      </c>
      <c r="B8" s="7">
        <f>SOMA(Progresso!M3:M100)</f>
        <v/>
      </c>
    </row>
    <row r="9" ht="20" customHeight="1">
      <c r="A9" s="23" t="inlineStr">
        <is>
          <t>Custo Previsto Total</t>
        </is>
      </c>
      <c r="B9" s="16">
        <f>SOMA(Progresso!N3:N100)</f>
        <v/>
      </c>
    </row>
    <row r="10" ht="20" customHeight="1">
      <c r="A10" s="22" t="inlineStr">
        <is>
          <t>Custo Realizado Total</t>
        </is>
      </c>
      <c r="B10" s="9">
        <f>SOMA(Progresso!O3:O100)</f>
        <v/>
      </c>
    </row>
    <row r="11" ht="20" customHeight="1">
      <c r="A11" s="23" t="inlineStr">
        <is>
          <t>Desvio de Custo Total</t>
        </is>
      </c>
      <c r="B11" s="16">
        <f>SOMA(Progresso!P3:P100)</f>
        <v/>
      </c>
    </row>
    <row r="12" ht="20" customHeight="1">
      <c r="A12" s="22" t="inlineStr">
        <is>
          <t>% Projetos em Atraso</t>
        </is>
      </c>
      <c r="B12" s="24">
        <f>CONT.SE(Progresso!Q3:Q100;"&gt;0")/CONT.VALORES(Progresso!A3:A100)</f>
        <v/>
      </c>
    </row>
    <row r="13">
      <c r="A13" s="25" t="inlineStr">
        <is>
          <t>Classificação de Risco (% Médio)</t>
        </is>
      </c>
      <c r="B13" s="26">
        <f>SE(B6&lt;0.8;"Crítico";SE(B6&lt;0.95;"Atenção";"OK"))</f>
        <v/>
      </c>
    </row>
    <row r="15">
      <c r="A15" s="18" t="inlineStr">
        <is>
          <t>PROJETOS POR STATUS</t>
        </is>
      </c>
    </row>
    <row r="16">
      <c r="A16" s="2" t="inlineStr">
        <is>
          <t>Status</t>
        </is>
      </c>
      <c r="B16" s="2" t="inlineStr">
        <is>
          <t>Quantidade</t>
        </is>
      </c>
    </row>
    <row r="17">
      <c r="A17" s="22" t="inlineStr">
        <is>
          <t>Em dia</t>
        </is>
      </c>
      <c r="B17" s="10">
        <f>CONT.SE(Progresso!J3:J100;"Em dia")</f>
        <v/>
      </c>
    </row>
    <row r="18">
      <c r="A18" s="23" t="inlineStr">
        <is>
          <t>Em risco</t>
        </is>
      </c>
      <c r="B18" s="17">
        <f>CONT.SE(Progresso!J3:J100;"Em risco")</f>
        <v/>
      </c>
    </row>
    <row r="19">
      <c r="A19" s="22" t="inlineStr">
        <is>
          <t>Atrasado</t>
        </is>
      </c>
      <c r="B19" s="10">
        <f>CONT.SE(Progresso!J3:J100;"Atrasado")</f>
        <v/>
      </c>
    </row>
    <row r="20">
      <c r="A20" s="23" t="inlineStr">
        <is>
          <t>Concluído</t>
        </is>
      </c>
      <c r="B20" s="17">
        <f>CONT.SE(Progresso!J3:J100;"Concluído")</f>
        <v/>
      </c>
    </row>
    <row r="23">
      <c r="A23" s="18" t="inlineStr">
        <is>
          <t>PROJETOS POR ÁREA</t>
        </is>
      </c>
    </row>
    <row r="24">
      <c r="A24" s="2" t="inlineStr">
        <is>
          <t>Área</t>
        </is>
      </c>
      <c r="B24" s="2" t="inlineStr">
        <is>
          <t>Quantidade</t>
        </is>
      </c>
    </row>
    <row r="25">
      <c r="A25" s="22" t="inlineStr">
        <is>
          <t>TI</t>
        </is>
      </c>
      <c r="B25" s="10">
        <f>CONT.SE(Progresso!D3:D100;"TI")</f>
        <v/>
      </c>
    </row>
    <row r="26">
      <c r="A26" s="23" t="inlineStr">
        <is>
          <t>Engenharia</t>
        </is>
      </c>
      <c r="B26" s="17">
        <f>CONT.SE(Progresso!D3:D100;"Engenharia")</f>
        <v/>
      </c>
    </row>
    <row r="27">
      <c r="A27" s="22" t="inlineStr">
        <is>
          <t>Marketing</t>
        </is>
      </c>
      <c r="B27" s="10">
        <f>CONT.SE(Progresso!D3:D100;"Marketing")</f>
        <v/>
      </c>
    </row>
    <row r="28">
      <c r="A28" s="23" t="inlineStr">
        <is>
          <t>RH</t>
        </is>
      </c>
      <c r="B28" s="17">
        <f>CONT.SE(Progresso!D3:D100;"RH")</f>
        <v/>
      </c>
    </row>
    <row r="29">
      <c r="A29" s="22" t="inlineStr">
        <is>
          <t>Qualidade</t>
        </is>
      </c>
      <c r="B29" s="10">
        <f>CONT.SE(Progresso!D3:D100;"Qualidade")</f>
        <v/>
      </c>
    </row>
    <row r="30">
      <c r="A30" s="23" t="inlineStr">
        <is>
          <t>Financeiro</t>
        </is>
      </c>
      <c r="B30" s="17">
        <f>CONT.SE(Progresso!D3:D100;"Financeiro")</f>
        <v/>
      </c>
    </row>
    <row r="33">
      <c r="A33" s="18" t="inlineStr">
        <is>
          <t>% CONCLUÍDO POR PROJETO (DADOS DO GRÁFICO)</t>
        </is>
      </c>
    </row>
    <row r="34">
      <c r="A34" s="2" t="inlineStr">
        <is>
          <t>Projeto</t>
        </is>
      </c>
      <c r="B34" s="2" t="inlineStr">
        <is>
          <t>% Concluído</t>
        </is>
      </c>
    </row>
    <row r="35">
      <c r="A35" s="4">
        <f>SE(CONT.VALORES(Progresso!B3:B3)&gt;0;Progresso!B3;"")</f>
        <v/>
      </c>
      <c r="B35" s="6">
        <f>Progresso!I3</f>
        <v/>
      </c>
    </row>
    <row r="36">
      <c r="A36" s="12">
        <f>SE(CONT.VALORES(Progresso!B4:B4)&gt;0;Progresso!B4;"")</f>
        <v/>
      </c>
      <c r="B36" s="14">
        <f>Progresso!I4</f>
        <v/>
      </c>
    </row>
    <row r="37">
      <c r="A37" s="4">
        <f>SE(CONT.VALORES(Progresso!B5:B5)&gt;0;Progresso!B5;"")</f>
        <v/>
      </c>
      <c r="B37" s="6">
        <f>Progresso!I5</f>
        <v/>
      </c>
    </row>
    <row r="38">
      <c r="A38" s="12">
        <f>SE(CONT.VALORES(Progresso!B6:B6)&gt;0;Progresso!B6;"")</f>
        <v/>
      </c>
      <c r="B38" s="14">
        <f>Progresso!I6</f>
        <v/>
      </c>
    </row>
    <row r="39">
      <c r="A39" s="4">
        <f>SE(CONT.VALORES(Progresso!B7:B7)&gt;0;Progresso!B7;"")</f>
        <v/>
      </c>
      <c r="B39" s="6">
        <f>Progresso!I7</f>
        <v/>
      </c>
    </row>
    <row r="40">
      <c r="A40" s="12">
        <f>SE(CONT.VALORES(Progresso!B8:B8)&gt;0;Progresso!B8;"")</f>
        <v/>
      </c>
      <c r="B40" s="14">
        <f>Progresso!I8</f>
        <v/>
      </c>
    </row>
    <row r="41">
      <c r="A41" s="4">
        <f>SE(CONT.VALORES(Progresso!B9:B9)&gt;0;Progresso!B9;"")</f>
        <v/>
      </c>
      <c r="B41" s="6">
        <f>Progresso!I9</f>
        <v/>
      </c>
    </row>
    <row r="42">
      <c r="A42" s="12">
        <f>SE(CONT.VALORES(Progresso!B10:B10)&gt;0;Progresso!B10;"")</f>
        <v/>
      </c>
      <c r="B42" s="14">
        <f>Progresso!I10</f>
        <v/>
      </c>
    </row>
    <row r="43">
      <c r="A43" s="4">
        <f>SE(CONT.VALORES(Progresso!B11:B11)&gt;0;Progresso!B11;"")</f>
        <v/>
      </c>
      <c r="B43" s="6">
        <f>Progresso!I11</f>
        <v/>
      </c>
    </row>
    <row r="44">
      <c r="A44" s="12">
        <f>SE(CONT.VALORES(Progresso!B12:B12)&gt;0;Progresso!B12;"")</f>
        <v/>
      </c>
      <c r="B44" s="14">
        <f>Progresso!I12</f>
        <v/>
      </c>
    </row>
  </sheetData>
  <mergeCells count="5">
    <mergeCell ref="A1:G1"/>
    <mergeCell ref="A2:G2"/>
    <mergeCell ref="A15:G15"/>
    <mergeCell ref="A23:G23"/>
    <mergeCell ref="A33:G3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 ht="32" customHeight="1">
      <c r="A1" s="1" t="inlineStr">
        <is>
          <t>INSTRUÇÕES DE USO — RELATÓRIO DE PROGRESSO</t>
        </is>
      </c>
    </row>
    <row r="2" ht="22" customHeight="1">
      <c r="A2" s="27" t="inlineStr">
        <is>
          <t>SOBRE A PLANILHA</t>
        </is>
      </c>
    </row>
    <row r="3" ht="22" customHeight="1">
      <c r="A3" s="23" t="inlineStr">
        <is>
          <t>Objetivo</t>
        </is>
      </c>
      <c r="B3" s="12" t="inlineStr">
        <is>
          <t>Esta planilha permite monitorar o progresso físico e financeiro de múltiplos projetos simultaneamente, com atualização em tempo real dos indicadores no Dashboard.</t>
        </is>
      </c>
    </row>
    <row r="4" ht="22" customHeight="1"/>
    <row r="5" ht="22" customHeight="1">
      <c r="A5" s="27" t="inlineStr">
        <is>
          <t>ABA: PROGRESSO</t>
        </is>
      </c>
    </row>
    <row r="6" ht="22" customHeight="1">
      <c r="A6" s="22" t="inlineStr">
        <is>
          <t>ID</t>
        </is>
      </c>
      <c r="B6" s="4" t="inlineStr">
        <is>
          <t>Número sequencial único de cada projeto. Não alterar após cadastrado.</t>
        </is>
      </c>
    </row>
    <row r="7" ht="22" customHeight="1">
      <c r="A7" s="23" t="inlineStr">
        <is>
          <t>Projeto</t>
        </is>
      </c>
      <c r="B7" s="12" t="inlineStr">
        <is>
          <t>Nome completo do projeto ou entrega.</t>
        </is>
      </c>
    </row>
    <row r="8" ht="22" customHeight="1">
      <c r="A8" s="22" t="inlineStr">
        <is>
          <t>Responsável</t>
        </is>
      </c>
      <c r="B8" s="4" t="inlineStr">
        <is>
          <t>Nome do gerente ou responsável pelo projeto.</t>
        </is>
      </c>
    </row>
    <row r="9" ht="22" customHeight="1">
      <c r="A9" s="23" t="inlineStr">
        <is>
          <t>Área</t>
        </is>
      </c>
      <c r="B9" s="12" t="inlineStr">
        <is>
          <t>Departamento ou área de negócio (ex: TI, Marketing, RH).</t>
        </is>
      </c>
    </row>
    <row r="10" ht="22" customHeight="1">
      <c r="A10" s="22" t="inlineStr">
        <is>
          <t>Cliente</t>
        </is>
      </c>
      <c r="B10" s="4" t="inlineStr">
        <is>
          <t>Nome do cliente interno ou externo.</t>
        </is>
      </c>
    </row>
    <row r="11" ht="22" customHeight="1">
      <c r="A11" s="23" t="inlineStr">
        <is>
          <t>Cidade/UF</t>
        </is>
      </c>
      <c r="B11" s="12" t="inlineStr">
        <is>
          <t>Localização do projeto no formato Cidade/UF.</t>
        </is>
      </c>
    </row>
    <row r="12" ht="22" customHeight="1">
      <c r="A12" s="22" t="inlineStr">
        <is>
          <t>Data de Início</t>
        </is>
      </c>
      <c r="B12" s="4" t="inlineStr">
        <is>
          <t>Data de início do projeto no formato DD/MM/AAAA.</t>
        </is>
      </c>
    </row>
    <row r="13" ht="22" customHeight="1">
      <c r="A13" s="23" t="inlineStr">
        <is>
          <t>Prazo Final</t>
        </is>
      </c>
      <c r="B13" s="12" t="inlineStr">
        <is>
          <t>Data limite de entrega no formato DD/MM/AAAA.</t>
        </is>
      </c>
    </row>
    <row r="14" ht="22" customHeight="1">
      <c r="A14" s="22" t="inlineStr">
        <is>
          <t>% Concluído</t>
        </is>
      </c>
      <c r="B14" s="4" t="inlineStr">
        <is>
          <t>Percentual de avanço físico do projeto. Digite de 0% a 100%.</t>
        </is>
      </c>
    </row>
    <row r="15" ht="22" customHeight="1">
      <c r="A15" s="23" t="inlineStr">
        <is>
          <t>Status</t>
        </is>
      </c>
      <c r="B15" s="12" t="inlineStr">
        <is>
          <t>Selecione na lista: Em dia | Em risco | Atrasado | Concluído.</t>
        </is>
      </c>
    </row>
    <row r="16" ht="22" customHeight="1">
      <c r="A16" s="22" t="inlineStr">
        <is>
          <t>Etapa Atual</t>
        </is>
      </c>
      <c r="B16" s="4" t="inlineStr">
        <is>
          <t>Descreva brevemente a etapa em andamento.</t>
        </is>
      </c>
    </row>
    <row r="17" ht="22" customHeight="1">
      <c r="A17" s="23" t="inlineStr">
        <is>
          <t>Horas Planejadas</t>
        </is>
      </c>
      <c r="B17" s="12" t="inlineStr">
        <is>
          <t>Total de horas previstas no planejamento inicial.</t>
        </is>
      </c>
    </row>
    <row r="18" ht="22" customHeight="1">
      <c r="A18" s="22" t="inlineStr">
        <is>
          <t>Horas Realizadas</t>
        </is>
      </c>
      <c r="B18" s="4" t="inlineStr">
        <is>
          <t>Total de horas efetivamente trabalhadas até o momento.</t>
        </is>
      </c>
    </row>
    <row r="19" ht="22" customHeight="1">
      <c r="A19" s="23" t="inlineStr">
        <is>
          <t>Custo Previsto (R$)</t>
        </is>
      </c>
      <c r="B19" s="12" t="inlineStr">
        <is>
          <t>Orçamento inicial aprovado para o projeto em Reais.</t>
        </is>
      </c>
    </row>
    <row r="20" ht="22" customHeight="1">
      <c r="A20" s="22" t="inlineStr">
        <is>
          <t>Custo Realizado (R$)</t>
        </is>
      </c>
      <c r="B20" s="4" t="inlineStr">
        <is>
          <t>Valor total gasto até a data de atualização em Reais.</t>
        </is>
      </c>
    </row>
    <row r="21" ht="22" customHeight="1">
      <c r="A21" s="23" t="inlineStr">
        <is>
          <t>Desvio de Custo (R$)</t>
        </is>
      </c>
      <c r="B21" s="12" t="inlineStr">
        <is>
          <t>Calculado automaticamente: Realizado − Previsto. Valor positivo = estouro.</t>
        </is>
      </c>
    </row>
    <row r="22" ht="22" customHeight="1">
      <c r="A22" s="22" t="inlineStr">
        <is>
          <t>Atraso (dias)</t>
        </is>
      </c>
      <c r="B22" s="4" t="inlineStr">
        <is>
          <t>Calculado automaticamente: dias de atraso se o prazo final já passou.</t>
        </is>
      </c>
    </row>
    <row r="23" ht="22" customHeight="1">
      <c r="A23" s="23" t="inlineStr">
        <is>
          <t>Observações</t>
        </is>
      </c>
      <c r="B23" s="12" t="inlineStr">
        <is>
          <t>Campo livre para notas relevantes sobre o projeto.</t>
        </is>
      </c>
    </row>
    <row r="24" ht="22" customHeight="1"/>
    <row r="25" ht="22" customHeight="1">
      <c r="A25" s="27" t="inlineStr">
        <is>
          <t>ABA: RESUMO</t>
        </is>
      </c>
    </row>
    <row r="26" ht="22" customHeight="1">
      <c r="A26" s="22" t="inlineStr">
        <is>
          <t>Indicadores Gerais</t>
        </is>
      </c>
      <c r="B26" s="4" t="inlineStr">
        <is>
          <t>Consolidam automaticamente os dados da aba Progresso. Não editar.</t>
        </is>
      </c>
    </row>
    <row r="27" ht="22" customHeight="1">
      <c r="A27" s="23" t="inlineStr">
        <is>
          <t>Gráfico de Barras</t>
        </is>
      </c>
      <c r="B27" s="12" t="inlineStr">
        <is>
          <t>Exibe a quantidade de projetos por status.</t>
        </is>
      </c>
    </row>
    <row r="28" ht="22" customHeight="1">
      <c r="A28" s="22" t="inlineStr">
        <is>
          <t>Gráfico de Pizza</t>
        </is>
      </c>
      <c r="B28" s="4" t="inlineStr">
        <is>
          <t>Mostra a distribuição percentual de projetos por área.</t>
        </is>
      </c>
    </row>
    <row r="29" ht="22" customHeight="1">
      <c r="A29" s="23" t="inlineStr">
        <is>
          <t>Gráfico de Linha</t>
        </is>
      </c>
      <c r="B29" s="12" t="inlineStr">
        <is>
          <t>Evolução do percentual de conclusão por projeto.</t>
        </is>
      </c>
    </row>
    <row r="30" ht="22" customHeight="1"/>
    <row r="31" ht="22" customHeight="1">
      <c r="A31" s="27" t="inlineStr">
        <is>
          <t>BOAS PRÁTICAS</t>
        </is>
      </c>
    </row>
    <row r="32" ht="22" customHeight="1">
      <c r="A32" s="22" t="inlineStr">
        <is>
          <t>Atualização</t>
        </is>
      </c>
      <c r="B32" s="4" t="inlineStr">
        <is>
          <t>Atualize a planilha semanalmente ou a cada marco relevante do projeto.</t>
        </is>
      </c>
    </row>
    <row r="33" ht="22" customHeight="1">
      <c r="A33" s="23" t="inlineStr">
        <is>
          <t>% Concluído</t>
        </is>
      </c>
      <c r="B33" s="12" t="inlineStr">
        <is>
          <t>Use critérios objetivos para definir o percentual, como etapas entregues.</t>
        </is>
      </c>
    </row>
    <row r="34" ht="22" customHeight="1">
      <c r="A34" s="22" t="inlineStr">
        <is>
          <t>Status</t>
        </is>
      </c>
      <c r="B34" s="4" t="inlineStr">
        <is>
          <t>Revise o status sempre que houver mudança no cronograma ou orçamento.</t>
        </is>
      </c>
    </row>
    <row r="35" ht="22" customHeight="1">
      <c r="A35" s="23" t="inlineStr">
        <is>
          <t>Custos</t>
        </is>
      </c>
      <c r="B35" s="12" t="inlineStr">
        <is>
          <t>Registre custos realizados com base em notas fiscais e comprovantes.</t>
        </is>
      </c>
    </row>
    <row r="36" ht="22" customHeight="1">
      <c r="A36" s="22" t="inlineStr">
        <is>
          <t>Backup</t>
        </is>
      </c>
      <c r="B36" s="4" t="inlineStr">
        <is>
          <t>Salve uma cópia mensal com nome e data para histórico.</t>
        </is>
      </c>
    </row>
    <row r="38" ht="24" customHeight="1">
      <c r="A38" s="28" t="inlineStr">
        <is>
          <t>Dúvidas? Contate o responsável pelo PMO ou Gestão de Projetos da sua organização.</t>
        </is>
      </c>
    </row>
  </sheetData>
  <mergeCells count="6">
    <mergeCell ref="A1:B1"/>
    <mergeCell ref="A2:B2"/>
    <mergeCell ref="A5:B5"/>
    <mergeCell ref="A25:B25"/>
    <mergeCell ref="A31:B31"/>
    <mergeCell ref="A38:B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2026-05-24T11:45:11Z</dcterms:created>
  <dcterms:modified xmlns:dcterms="http://purl.org/dc/terms/" xmlns:xsi="http://www.w3.org/2001/XMLSchema-instance" xsi:type="dcterms:W3CDTF">2026-05-24T11:45:11Z</dcterms:modified>
</cp:coreProperties>
</file>