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Orçamento_2026" sheetId="1" state="visible" r:id="rId1"/>
    <sheet xmlns:r="http://schemas.openxmlformats.org/officeDocument/2006/relationships" name="Resumo_Dashboard" sheetId="2" state="visible" r:id="rId2"/>
    <sheet xmlns:r="http://schemas.openxmlformats.org/officeDocument/2006/relationships" name="Instruçõ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1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0F766E"/>
      <sz val="11"/>
    </font>
    <font>
      <name val="Calibri"/>
      <b val="1"/>
      <sz val="10"/>
    </font>
    <font>
      <name val="Calibri"/>
      <b val="1"/>
      <color rgb="00FFFFFF"/>
      <sz val="14"/>
    </font>
    <font>
      <name val="Calibri"/>
      <b val="1"/>
      <color rgb="00FFFFFF"/>
      <sz val="10"/>
    </font>
    <font>
      <name val="Calibri"/>
      <b val="1"/>
      <color rgb="00FFFFFF"/>
      <sz val="13"/>
    </font>
    <font>
      <name val="Calibri"/>
      <b val="1"/>
      <color rgb="000F766E"/>
      <sz val="13"/>
    </font>
    <font>
      <name val="Calibri"/>
      <b val="1"/>
      <color rgb="000F766E"/>
      <sz val="10"/>
    </font>
    <font>
      <name val="Calibri"/>
      <i val="1"/>
      <color rgb="0014B8A6"/>
      <sz val="10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FFBEB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E0F2F1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2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left" vertical="center" wrapText="1"/>
    </xf>
    <xf numFmtId="4" fontId="2" fillId="4" borderId="1" applyAlignment="1" pivotButton="0" quotePrefix="0" xfId="0">
      <alignment horizontal="right" vertical="center"/>
    </xf>
    <xf numFmtId="4" fontId="2" fillId="3" borderId="1" applyAlignment="1" pivotButton="0" quotePrefix="0" xfId="0">
      <alignment horizontal="right" vertical="center"/>
    </xf>
    <xf numFmtId="10" fontId="2" fillId="4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left" vertical="center" wrapText="1"/>
    </xf>
    <xf numFmtId="4" fontId="2" fillId="5" borderId="1" applyAlignment="1" pivotButton="0" quotePrefix="0" xfId="0">
      <alignment horizontal="right" vertical="center"/>
    </xf>
    <xf numFmtId="10" fontId="2" fillId="5" borderId="1" applyAlignment="1" pivotButton="0" quotePrefix="0" xfId="0">
      <alignment horizontal="right" vertical="center"/>
    </xf>
    <xf numFmtId="0" fontId="0" fillId="6" borderId="1" pivotButton="0" quotePrefix="0" xfId="0"/>
    <xf numFmtId="0" fontId="3" fillId="6" borderId="1" applyAlignment="1" pivotButton="0" quotePrefix="0" xfId="0">
      <alignment horizontal="center" vertical="center"/>
    </xf>
    <xf numFmtId="4" fontId="4" fillId="6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/>
    </xf>
    <xf numFmtId="0" fontId="6" fillId="7" borderId="1" applyAlignment="1" pivotButton="0" quotePrefix="0" xfId="0">
      <alignment horizontal="center" vertical="center"/>
    </xf>
    <xf numFmtId="4" fontId="7" fillId="2" borderId="1" applyAlignment="1" pivotButton="0" quotePrefix="0" xfId="0">
      <alignment horizontal="center" vertical="center"/>
    </xf>
    <xf numFmtId="10" fontId="7" fillId="2" borderId="1" applyAlignment="1" pivotButton="0" quotePrefix="0" xfId="0">
      <alignment horizontal="center" vertical="center"/>
    </xf>
    <xf numFmtId="0" fontId="8" fillId="6" borderId="0" pivotButton="0" quotePrefix="0" xfId="0"/>
    <xf numFmtId="0" fontId="7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left" vertical="center" wrapText="1"/>
    </xf>
    <xf numFmtId="0" fontId="9" fillId="6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10" fillId="4" borderId="1" applyAlignment="1" pivotButton="0" quotePrefix="0" xfId="0">
      <alignment horizontal="left" vertical="center" wrapText="1"/>
    </xf>
    <xf numFmtId="0" fontId="1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FECEC"/>
        </patternFill>
      </fill>
    </dxf>
    <dxf>
      <font>
        <name val="Calibri"/>
        <b val="1"/>
        <color rgb="0022C55E"/>
        <sz val="10"/>
      </font>
      <fill>
        <patternFill patternType="solid">
          <fgColor rgb="00ECFDF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Orçado vs Realizado por Centro de Custo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'Resumo_Dashboard'!B12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'Resumo_Dashboard'!$A$13:$A$18</f>
            </numRef>
          </cat>
          <val>
            <numRef>
              <f>'Resumo_Dashboard'!$B$13:$B$18</f>
            </numRef>
          </val>
        </ser>
        <ser>
          <idx val="1"/>
          <order val="1"/>
          <tx>
            <strRef>
              <f>'Resumo_Dashboard'!C12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'Resumo_Dashboard'!$A$13:$A$18</f>
            </numRef>
          </cat>
          <val>
            <numRef>
              <f>'Resumo_Dashboard'!$C$13:$C$18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Centro de Custo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Orçada por Centro de Custo</a:t>
            </a:r>
          </a:p>
        </rich>
      </tx>
    </title>
    <plotArea>
      <pieChart>
        <varyColors val="1"/>
        <ser>
          <idx val="0"/>
          <order val="0"/>
          <tx>
            <strRef>
              <f>'Resumo_Dashboard'!B12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'Resumo_Dashboard'!$A$13:$A$18</f>
            </numRef>
          </cat>
          <val>
            <numRef>
              <f>'Resumo_Dashboard'!$B$13:$B$18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Evolução Mensal — Orçado</a:t>
            </a:r>
          </a:p>
        </rich>
      </tx>
    </title>
    <plotArea>
      <lineChart>
        <grouping val="standard"/>
        <ser>
          <idx val="0"/>
          <order val="0"/>
          <tx>
            <strRef>
              <f>'Resumo_Dashboard'!B22</f>
            </strRef>
          </tx>
          <spPr>
            <a:ln xmlns:a="http://schemas.openxmlformats.org/drawingml/2006/main" w="20000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'Resumo_Dashboard'!$A$23:$A$34</f>
            </numRef>
          </cat>
          <val>
            <numRef>
              <f>'Resumo_Dashboard'!$B$23:$B$34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Mês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5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504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10</col>
      <colOff>0</colOff>
      <row>21</row>
      <rowOff>0</rowOff>
    </from>
    <ext cx="648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5" customWidth="1" min="1" max="1"/>
    <col width="6" customWidth="1" min="2" max="2"/>
    <col width="20" customWidth="1" min="3" max="3"/>
    <col width="18" customWidth="1" min="4" max="4"/>
    <col width="22" customWidth="1" min="5" max="5"/>
    <col width="12" customWidth="1" min="6" max="6"/>
    <col width="28" customWidth="1" min="7" max="7"/>
    <col width="16" customWidth="1" min="8" max="8"/>
    <col width="20" customWidth="1" min="9" max="9"/>
    <col width="12" customWidth="1" min="10" max="10"/>
    <col width="18" customWidth="1" min="11" max="11"/>
    <col width="12" customWidth="1" min="12" max="12"/>
    <col width="20" customWidth="1" min="13" max="13"/>
    <col width="12" customWidth="1" min="14" max="14"/>
    <col width="12" customWidth="1" min="15" max="15"/>
    <col width="12" customWidth="1" min="16" max="16"/>
    <col width="12" customWidth="1" min="17" max="17"/>
    <col width="12" customWidth="1" min="18" max="18"/>
    <col width="12" customWidth="1" min="19" max="19"/>
    <col width="12" customWidth="1" min="20" max="20"/>
    <col width="12" customWidth="1" min="21" max="21"/>
    <col width="12" customWidth="1" min="22" max="22"/>
    <col width="12" customWidth="1" min="23" max="23"/>
    <col width="12" customWidth="1" min="24" max="24"/>
    <col width="12" customWidth="1" min="25" max="25"/>
    <col width="18" customWidth="1" min="26" max="26"/>
    <col width="16" customWidth="1" min="27" max="27"/>
    <col width="16" customWidth="1" min="28" max="28"/>
    <col width="14" customWidth="1" min="29" max="29"/>
    <col width="22" customWidth="1" min="30" max="30"/>
    <col width="16" customWidth="1" min="31" max="31"/>
    <col width="28" customWidth="1" min="32" max="32"/>
  </cols>
  <sheetData>
    <row r="1" ht="32" customHeight="1">
      <c r="A1" s="1" t="inlineStr">
        <is>
          <t>ID</t>
        </is>
      </c>
      <c r="B1" s="1" t="inlineStr">
        <is>
          <t>Ano</t>
        </is>
      </c>
      <c r="C1" s="1" t="inlineStr">
        <is>
          <t>Centro de Custo</t>
        </is>
      </c>
      <c r="D1" s="1" t="inlineStr">
        <is>
          <t>Departamento</t>
        </is>
      </c>
      <c r="E1" s="1" t="inlineStr">
        <is>
          <t>Conta (Grupo)</t>
        </is>
      </c>
      <c r="F1" s="1" t="inlineStr">
        <is>
          <t>Categoria</t>
        </is>
      </c>
      <c r="G1" s="1" t="inlineStr">
        <is>
          <t>Fornecedor/Cliente</t>
        </is>
      </c>
      <c r="H1" s="1" t="inlineStr">
        <is>
          <t>CNPJ/CPF</t>
        </is>
      </c>
      <c r="I1" s="1" t="inlineStr">
        <is>
          <t>Regime Tributário</t>
        </is>
      </c>
      <c r="J1" s="1" t="inlineStr">
        <is>
          <t>Tipo Imposto</t>
        </is>
      </c>
      <c r="K1" s="1" t="inlineStr">
        <is>
          <t>Base de Cálculo (R$)</t>
        </is>
      </c>
      <c r="L1" s="1" t="inlineStr">
        <is>
          <t>Alíquota (%)</t>
        </is>
      </c>
      <c r="M1" s="1" t="inlineStr">
        <is>
          <t>Imposto Estimado (R$)</t>
        </is>
      </c>
      <c r="N1" s="1" t="inlineStr">
        <is>
          <t>Jan (R$)</t>
        </is>
      </c>
      <c r="O1" s="1" t="inlineStr">
        <is>
          <t>Fev (R$)</t>
        </is>
      </c>
      <c r="P1" s="1" t="inlineStr">
        <is>
          <t>Mar (R$)</t>
        </is>
      </c>
      <c r="Q1" s="1" t="inlineStr">
        <is>
          <t>Abr (R$)</t>
        </is>
      </c>
      <c r="R1" s="1" t="inlineStr">
        <is>
          <t>Mai (R$)</t>
        </is>
      </c>
      <c r="S1" s="1" t="inlineStr">
        <is>
          <t>Jun (R$)</t>
        </is>
      </c>
      <c r="T1" s="1" t="inlineStr">
        <is>
          <t>Jul (R$)</t>
        </is>
      </c>
      <c r="U1" s="1" t="inlineStr">
        <is>
          <t>Ago (R$)</t>
        </is>
      </c>
      <c r="V1" s="1" t="inlineStr">
        <is>
          <t>Set (R$)</t>
        </is>
      </c>
      <c r="W1" s="1" t="inlineStr">
        <is>
          <t>Out (R$)</t>
        </is>
      </c>
      <c r="X1" s="1" t="inlineStr">
        <is>
          <t>Nov (R$)</t>
        </is>
      </c>
      <c r="Y1" s="1" t="inlineStr">
        <is>
          <t>Dez (R$)</t>
        </is>
      </c>
      <c r="Z1" s="1" t="inlineStr">
        <is>
          <t>Total Orçado (R$)</t>
        </is>
      </c>
      <c r="AA1" s="1" t="inlineStr">
        <is>
          <t>Realizado (R$)</t>
        </is>
      </c>
      <c r="AB1" s="1" t="inlineStr">
        <is>
          <t>Variação (R$)</t>
        </is>
      </c>
      <c r="AC1" s="1" t="inlineStr">
        <is>
          <t>Variação (%)</t>
        </is>
      </c>
      <c r="AD1" s="1" t="inlineStr">
        <is>
          <t>Status</t>
        </is>
      </c>
      <c r="AE1" s="1" t="inlineStr">
        <is>
          <t>Data de Revisão</t>
        </is>
      </c>
      <c r="AF1" s="1" t="inlineStr">
        <is>
          <t>Observações</t>
        </is>
      </c>
    </row>
    <row r="2" ht="18" customHeight="1">
      <c r="A2" s="2" t="n">
        <v>1</v>
      </c>
      <c r="B2" s="2" t="n">
        <v>2026</v>
      </c>
      <c r="C2" s="3" t="inlineStr">
        <is>
          <t>Comercial</t>
        </is>
      </c>
      <c r="D2" s="3" t="inlineStr">
        <is>
          <t>Vendas</t>
        </is>
      </c>
      <c r="E2" s="3" t="inlineStr">
        <is>
          <t>Receita Serviços</t>
        </is>
      </c>
      <c r="F2" s="3" t="inlineStr">
        <is>
          <t>Receita</t>
        </is>
      </c>
      <c r="G2" s="3" t="inlineStr">
        <is>
          <t>Hospital Santa Helena (Campinas/SP)</t>
        </is>
      </c>
      <c r="H2" s="3" t="inlineStr">
        <is>
          <t>11.222.333/0001-44</t>
        </is>
      </c>
      <c r="I2" s="3" t="inlineStr">
        <is>
          <t>Lucro Presumido</t>
        </is>
      </c>
      <c r="J2" s="3" t="inlineStr">
        <is>
          <t>ISS</t>
        </is>
      </c>
      <c r="K2" s="3" t="n">
        <v>180000</v>
      </c>
      <c r="L2" s="3" t="n">
        <v>0.05</v>
      </c>
      <c r="M2" s="4">
        <f>IF(OR(J2="ICMS",J2="ISS",J2="INSS",J2="FGTS"),K2*L2,0)</f>
        <v/>
      </c>
      <c r="N2" s="5" t="n">
        <v>15000</v>
      </c>
      <c r="O2" s="5" t="n">
        <v>15000</v>
      </c>
      <c r="P2" s="5" t="n">
        <v>15000</v>
      </c>
      <c r="Q2" s="5" t="n">
        <v>15000</v>
      </c>
      <c r="R2" s="5" t="n">
        <v>15000</v>
      </c>
      <c r="S2" s="5" t="n">
        <v>15000</v>
      </c>
      <c r="T2" s="5" t="n">
        <v>15000</v>
      </c>
      <c r="U2" s="5" t="n">
        <v>15000</v>
      </c>
      <c r="V2" s="5" t="n">
        <v>15000</v>
      </c>
      <c r="W2" s="5" t="n">
        <v>15000</v>
      </c>
      <c r="X2" s="5" t="n">
        <v>15000</v>
      </c>
      <c r="Y2" s="5" t="n">
        <v>15000</v>
      </c>
      <c r="Z2" s="4">
        <f>SUM(N2:Y2)+M2</f>
        <v/>
      </c>
      <c r="AA2" s="5" t="n"/>
      <c r="AB2" s="4">
        <f>AA2-Z2</f>
        <v/>
      </c>
      <c r="AC2" s="6">
        <f>IF(Z2=0,0,AB2/Z2)</f>
        <v/>
      </c>
      <c r="AD2" s="2">
        <f>IF(AB2&gt;0,"Acima do orçamento",IF(AB2&lt;0,"Abaixo do orçamento","No orçamento"))</f>
        <v/>
      </c>
      <c r="AE2" s="7" t="n">
        <v>158000</v>
      </c>
      <c r="AF2" s="8" t="n"/>
    </row>
    <row r="3" ht="18" customHeight="1">
      <c r="A3" s="9" t="n">
        <v>2</v>
      </c>
      <c r="B3" s="9" t="n">
        <v>2026</v>
      </c>
      <c r="C3" s="10" t="inlineStr">
        <is>
          <t>Comercial</t>
        </is>
      </c>
      <c r="D3" s="10" t="inlineStr">
        <is>
          <t>Vendas</t>
        </is>
      </c>
      <c r="E3" s="10" t="inlineStr">
        <is>
          <t>Receita Contratos</t>
        </is>
      </c>
      <c r="F3" s="10" t="inlineStr">
        <is>
          <t>Receita</t>
        </is>
      </c>
      <c r="G3" s="10" t="inlineStr">
        <is>
          <t>Varejão Recife (Recife/PE)</t>
        </is>
      </c>
      <c r="H3" s="10" t="inlineStr">
        <is>
          <t>22.333.444/0001-55</t>
        </is>
      </c>
      <c r="I3" s="10" t="inlineStr">
        <is>
          <t>Simples Nacional</t>
        </is>
      </c>
      <c r="J3" s="10" t="inlineStr">
        <is>
          <t>-</t>
        </is>
      </c>
      <c r="K3" s="10" t="n">
        <v>0</v>
      </c>
      <c r="L3" s="10" t="n">
        <v>0</v>
      </c>
      <c r="M3" s="11">
        <f>IF(OR(J3="ICMS",J3="ISS",J3="INSS",J3="FGTS"),K3*L3,0)</f>
        <v/>
      </c>
      <c r="N3" s="5" t="n">
        <v>8000</v>
      </c>
      <c r="O3" s="5" t="n">
        <v>8000</v>
      </c>
      <c r="P3" s="5" t="n">
        <v>8000</v>
      </c>
      <c r="Q3" s="5" t="n">
        <v>8000</v>
      </c>
      <c r="R3" s="5" t="n">
        <v>9000</v>
      </c>
      <c r="S3" s="5" t="n">
        <v>9000</v>
      </c>
      <c r="T3" s="5" t="n">
        <v>11000</v>
      </c>
      <c r="U3" s="5" t="n">
        <v>11000</v>
      </c>
      <c r="V3" s="5" t="n">
        <v>12000</v>
      </c>
      <c r="W3" s="5" t="n">
        <v>12000</v>
      </c>
      <c r="X3" s="5" t="n">
        <v>13000</v>
      </c>
      <c r="Y3" s="5" t="n">
        <v>13000</v>
      </c>
      <c r="Z3" s="11">
        <f>SUM(N3:Y3)+M3</f>
        <v/>
      </c>
      <c r="AA3" s="5" t="n"/>
      <c r="AB3" s="11">
        <f>AA3-Z3</f>
        <v/>
      </c>
      <c r="AC3" s="12">
        <f>IF(Z3=0,0,AB3/Z3)</f>
        <v/>
      </c>
      <c r="AD3" s="9">
        <f>IF(AB3&gt;0,"Acima do orçamento",IF(AB3&lt;0,"Abaixo do orçamento","No orçamento"))</f>
        <v/>
      </c>
      <c r="AE3" s="7" t="n">
        <v>135000</v>
      </c>
      <c r="AF3" s="8" t="n"/>
    </row>
    <row r="4" ht="18" customHeight="1">
      <c r="A4" s="2" t="n">
        <v>3</v>
      </c>
      <c r="B4" s="2" t="n">
        <v>2026</v>
      </c>
      <c r="C4" s="3" t="inlineStr">
        <is>
          <t>RH</t>
        </is>
      </c>
      <c r="D4" s="3" t="inlineStr">
        <is>
          <t>Recursos Humanos</t>
        </is>
      </c>
      <c r="E4" s="3" t="inlineStr">
        <is>
          <t>Folha CLT</t>
        </is>
      </c>
      <c r="F4" s="3" t="inlineStr">
        <is>
          <t>Despesa</t>
        </is>
      </c>
      <c r="G4" s="3" t="inlineStr">
        <is>
          <t>Colaboradores</t>
        </is>
      </c>
      <c r="H4" s="3" t="inlineStr">
        <is>
          <t>-</t>
        </is>
      </c>
      <c r="I4" s="3" t="inlineStr">
        <is>
          <t>Lucro Real</t>
        </is>
      </c>
      <c r="J4" s="3" t="inlineStr">
        <is>
          <t>INSS</t>
        </is>
      </c>
      <c r="K4" s="3" t="n">
        <v>95000</v>
      </c>
      <c r="L4" s="3" t="n">
        <v>0.28</v>
      </c>
      <c r="M4" s="4">
        <f>IF(OR(J4="ICMS",J4="ISS",J4="INSS",J4="FGTS"),K4*L4,0)</f>
        <v/>
      </c>
      <c r="N4" s="5" t="n">
        <v>28000</v>
      </c>
      <c r="O4" s="5" t="n">
        <v>28000</v>
      </c>
      <c r="P4" s="5" t="n">
        <v>28000</v>
      </c>
      <c r="Q4" s="5" t="n">
        <v>28000</v>
      </c>
      <c r="R4" s="5" t="n">
        <v>28000</v>
      </c>
      <c r="S4" s="5" t="n">
        <v>28000</v>
      </c>
      <c r="T4" s="5" t="n">
        <v>28000</v>
      </c>
      <c r="U4" s="5" t="n">
        <v>28000</v>
      </c>
      <c r="V4" s="5" t="n">
        <v>28000</v>
      </c>
      <c r="W4" s="5" t="n">
        <v>28000</v>
      </c>
      <c r="X4" s="5" t="n">
        <v>28000</v>
      </c>
      <c r="Y4" s="5" t="n">
        <v>28000</v>
      </c>
      <c r="Z4" s="4">
        <f>SUM(N4:Y4)+M4</f>
        <v/>
      </c>
      <c r="AA4" s="5" t="n"/>
      <c r="AB4" s="4">
        <f>AA4-Z4</f>
        <v/>
      </c>
      <c r="AC4" s="6">
        <f>IF(Z4=0,0,AB4/Z4)</f>
        <v/>
      </c>
      <c r="AD4" s="2">
        <f>IF(AB4&gt;0,"Acima do orçamento",IF(AB4&lt;0,"Abaixo do orçamento","No orçamento"))</f>
        <v/>
      </c>
      <c r="AE4" s="7" t="n">
        <v>295000</v>
      </c>
      <c r="AF4" s="8" t="n"/>
    </row>
    <row r="5" ht="18" customHeight="1">
      <c r="A5" s="9" t="n">
        <v>4</v>
      </c>
      <c r="B5" s="9" t="n">
        <v>2026</v>
      </c>
      <c r="C5" s="10" t="inlineStr">
        <is>
          <t>Administrativo</t>
        </is>
      </c>
      <c r="D5" s="10" t="inlineStr">
        <is>
          <t>Administração</t>
        </is>
      </c>
      <c r="E5" s="10" t="inlineStr">
        <is>
          <t>Aluguel</t>
        </is>
      </c>
      <c r="F5" s="10" t="inlineStr">
        <is>
          <t>Despesa</t>
        </is>
      </c>
      <c r="G5" s="10" t="inlineStr">
        <is>
          <t>Imóveis Paulista (São Paulo/SP)</t>
        </is>
      </c>
      <c r="H5" s="10" t="inlineStr">
        <is>
          <t>33.444.555/0001-66</t>
        </is>
      </c>
      <c r="I5" s="10" t="inlineStr">
        <is>
          <t>Lucro Presumido</t>
        </is>
      </c>
      <c r="J5" s="10" t="inlineStr">
        <is>
          <t>-</t>
        </is>
      </c>
      <c r="K5" s="10" t="n">
        <v>0</v>
      </c>
      <c r="L5" s="10" t="n">
        <v>0</v>
      </c>
      <c r="M5" s="11">
        <f>IF(OR(J5="ICMS",J5="ISS",J5="INSS",J5="FGTS"),K5*L5,0)</f>
        <v/>
      </c>
      <c r="N5" s="5" t="n">
        <v>7500</v>
      </c>
      <c r="O5" s="5" t="n">
        <v>7500</v>
      </c>
      <c r="P5" s="5" t="n">
        <v>7500</v>
      </c>
      <c r="Q5" s="5" t="n">
        <v>7500</v>
      </c>
      <c r="R5" s="5" t="n">
        <v>7500</v>
      </c>
      <c r="S5" s="5" t="n">
        <v>7500</v>
      </c>
      <c r="T5" s="5" t="n">
        <v>8200</v>
      </c>
      <c r="U5" s="5" t="n">
        <v>8200</v>
      </c>
      <c r="V5" s="5" t="n">
        <v>8200</v>
      </c>
      <c r="W5" s="5" t="n">
        <v>8200</v>
      </c>
      <c r="X5" s="5" t="n">
        <v>8200</v>
      </c>
      <c r="Y5" s="5" t="n">
        <v>8200</v>
      </c>
      <c r="Z5" s="11">
        <f>SUM(N5:Y5)+M5</f>
        <v/>
      </c>
      <c r="AA5" s="5" t="n"/>
      <c r="AB5" s="11">
        <f>AA5-Z5</f>
        <v/>
      </c>
      <c r="AC5" s="12">
        <f>IF(Z5=0,0,AB5/Z5)</f>
        <v/>
      </c>
      <c r="AD5" s="9">
        <f>IF(AB5&gt;0,"Acima do orçamento",IF(AB5&lt;0,"Abaixo do orçamento","No orçamento"))</f>
        <v/>
      </c>
      <c r="AE5" s="7" t="n">
        <v>89800</v>
      </c>
      <c r="AF5" s="8" t="n"/>
    </row>
    <row r="6" ht="18" customHeight="1">
      <c r="A6" s="2" t="n">
        <v>5</v>
      </c>
      <c r="B6" s="2" t="n">
        <v>2026</v>
      </c>
      <c r="C6" s="3" t="inlineStr">
        <is>
          <t>Comercial</t>
        </is>
      </c>
      <c r="D6" s="3" t="inlineStr">
        <is>
          <t>Marketing</t>
        </is>
      </c>
      <c r="E6" s="3" t="inlineStr">
        <is>
          <t>Publicidade e Marketing</t>
        </is>
      </c>
      <c r="F6" s="3" t="inlineStr">
        <is>
          <t>Despesa</t>
        </is>
      </c>
      <c r="G6" s="3" t="inlineStr">
        <is>
          <t>Agência Maré Digital (Rio de Janeiro/RJ)</t>
        </is>
      </c>
      <c r="H6" s="3" t="inlineStr">
        <is>
          <t>44.555.666/0001-77</t>
        </is>
      </c>
      <c r="I6" s="3" t="inlineStr">
        <is>
          <t>Simples Nacional</t>
        </is>
      </c>
      <c r="J6" s="3" t="inlineStr">
        <is>
          <t>ISS</t>
        </is>
      </c>
      <c r="K6" s="3" t="n">
        <v>60000</v>
      </c>
      <c r="L6" s="3" t="n">
        <v>0.05</v>
      </c>
      <c r="M6" s="4">
        <f>IF(OR(J6="ICMS",J6="ISS",J6="INSS",J6="FGTS"),K6*L6,0)</f>
        <v/>
      </c>
      <c r="N6" s="5" t="n">
        <v>4000</v>
      </c>
      <c r="O6" s="5" t="n">
        <v>4000</v>
      </c>
      <c r="P6" s="5" t="n">
        <v>8000</v>
      </c>
      <c r="Q6" s="5" t="n">
        <v>4000</v>
      </c>
      <c r="R6" s="5" t="n">
        <v>4000</v>
      </c>
      <c r="S6" s="5" t="n">
        <v>4000</v>
      </c>
      <c r="T6" s="5" t="n">
        <v>4000</v>
      </c>
      <c r="U6" s="5" t="n">
        <v>4000</v>
      </c>
      <c r="V6" s="5" t="n">
        <v>8000</v>
      </c>
      <c r="W6" s="5" t="n">
        <v>4000</v>
      </c>
      <c r="X6" s="5" t="n">
        <v>4000</v>
      </c>
      <c r="Y6" s="5" t="n">
        <v>4000</v>
      </c>
      <c r="Z6" s="4">
        <f>SUM(N6:Y6)+M6</f>
        <v/>
      </c>
      <c r="AA6" s="5" t="n"/>
      <c r="AB6" s="4">
        <f>AA6-Z6</f>
        <v/>
      </c>
      <c r="AC6" s="6">
        <f>IF(Z6=0,0,AB6/Z6)</f>
        <v/>
      </c>
      <c r="AD6" s="2">
        <f>IF(AB6&gt;0,"Acima do orçamento",IF(AB6&lt;0,"Abaixo do orçamento","No orçamento"))</f>
        <v/>
      </c>
      <c r="AE6" s="7" t="n">
        <v>55000</v>
      </c>
      <c r="AF6" s="8" t="n"/>
    </row>
    <row r="7" ht="18" customHeight="1">
      <c r="A7" s="9" t="n">
        <v>6</v>
      </c>
      <c r="B7" s="9" t="n">
        <v>2026</v>
      </c>
      <c r="C7" s="10" t="inlineStr">
        <is>
          <t>Operações</t>
        </is>
      </c>
      <c r="D7" s="10" t="inlineStr">
        <is>
          <t>Infraestrutura</t>
        </is>
      </c>
      <c r="E7" s="10" t="inlineStr">
        <is>
          <t>Energia Elétrica</t>
        </is>
      </c>
      <c r="F7" s="10" t="inlineStr">
        <is>
          <t>Despesa</t>
        </is>
      </c>
      <c r="G7" s="10" t="inlineStr">
        <is>
          <t>CPFL Paulista (Campinas/SP)</t>
        </is>
      </c>
      <c r="H7" s="10" t="inlineStr">
        <is>
          <t>55.666.777/0001-88</t>
        </is>
      </c>
      <c r="I7" s="10" t="inlineStr">
        <is>
          <t>Lucro Real</t>
        </is>
      </c>
      <c r="J7" s="10" t="inlineStr">
        <is>
          <t>ICMS</t>
        </is>
      </c>
      <c r="K7" s="10" t="n">
        <v>36000</v>
      </c>
      <c r="L7" s="10" t="n">
        <v>0.12</v>
      </c>
      <c r="M7" s="11">
        <f>IF(OR(J7="ICMS",J7="ISS",J7="INSS",J7="FGTS"),K7*L7,0)</f>
        <v/>
      </c>
      <c r="N7" s="5" t="n">
        <v>3800</v>
      </c>
      <c r="O7" s="5" t="n">
        <v>3600</v>
      </c>
      <c r="P7" s="5" t="n">
        <v>3200</v>
      </c>
      <c r="Q7" s="5" t="n">
        <v>2900</v>
      </c>
      <c r="R7" s="5" t="n">
        <v>2700</v>
      </c>
      <c r="S7" s="5" t="n">
        <v>2600</v>
      </c>
      <c r="T7" s="5" t="n">
        <v>2700</v>
      </c>
      <c r="U7" s="5" t="n">
        <v>2900</v>
      </c>
      <c r="V7" s="5" t="n">
        <v>3100</v>
      </c>
      <c r="W7" s="5" t="n">
        <v>3200</v>
      </c>
      <c r="X7" s="5" t="n">
        <v>3500</v>
      </c>
      <c r="Y7" s="5" t="n">
        <v>3800</v>
      </c>
      <c r="Z7" s="11">
        <f>SUM(N7:Y7)+M7</f>
        <v/>
      </c>
      <c r="AA7" s="5" t="n"/>
      <c r="AB7" s="11">
        <f>AA7-Z7</f>
        <v/>
      </c>
      <c r="AC7" s="12">
        <f>IF(Z7=0,0,AB7/Z7)</f>
        <v/>
      </c>
      <c r="AD7" s="9">
        <f>IF(AB7&gt;0,"Acima do orçamento",IF(AB7&lt;0,"Abaixo do orçamento","No orçamento"))</f>
        <v/>
      </c>
      <c r="AE7" s="7" t="n">
        <v>33000</v>
      </c>
      <c r="AF7" s="8" t="n"/>
    </row>
    <row r="8" ht="18" customHeight="1">
      <c r="A8" s="2" t="n">
        <v>7</v>
      </c>
      <c r="B8" s="2" t="n">
        <v>2026</v>
      </c>
      <c r="C8" s="3" t="inlineStr">
        <is>
          <t>TI</t>
        </is>
      </c>
      <c r="D8" s="3" t="inlineStr">
        <is>
          <t>Tecnologia</t>
        </is>
      </c>
      <c r="E8" s="3" t="inlineStr">
        <is>
          <t>Licenças Software</t>
        </is>
      </c>
      <c r="F8" s="3" t="inlineStr">
        <is>
          <t>Despesa</t>
        </is>
      </c>
      <c r="G8" s="3" t="inlineStr">
        <is>
          <t>Nuvem Sistemas Ltda (Curitiba/PR)</t>
        </is>
      </c>
      <c r="H8" s="3" t="inlineStr">
        <is>
          <t>66.777.888/0001-99</t>
        </is>
      </c>
      <c r="I8" s="3" t="inlineStr">
        <is>
          <t>Lucro Presumido</t>
        </is>
      </c>
      <c r="J8" s="3" t="inlineStr">
        <is>
          <t>-</t>
        </is>
      </c>
      <c r="K8" s="3" t="n">
        <v>0</v>
      </c>
      <c r="L8" s="3" t="n">
        <v>0</v>
      </c>
      <c r="M8" s="4">
        <f>IF(OR(J8="ICMS",J8="ISS",J8="INSS",J8="FGTS"),K8*L8,0)</f>
        <v/>
      </c>
      <c r="N8" s="5" t="n">
        <v>4200</v>
      </c>
      <c r="O8" s="5" t="n">
        <v>4200</v>
      </c>
      <c r="P8" s="5" t="n">
        <v>4200</v>
      </c>
      <c r="Q8" s="5" t="n">
        <v>4200</v>
      </c>
      <c r="R8" s="5" t="n">
        <v>4200</v>
      </c>
      <c r="S8" s="5" t="n">
        <v>4200</v>
      </c>
      <c r="T8" s="5" t="n">
        <v>4200</v>
      </c>
      <c r="U8" s="5" t="n">
        <v>4200</v>
      </c>
      <c r="V8" s="5" t="n">
        <v>4200</v>
      </c>
      <c r="W8" s="5" t="n">
        <v>4200</v>
      </c>
      <c r="X8" s="5" t="n">
        <v>4200</v>
      </c>
      <c r="Y8" s="5" t="n">
        <v>4200</v>
      </c>
      <c r="Z8" s="4">
        <f>SUM(N8:Y8)+M8</f>
        <v/>
      </c>
      <c r="AA8" s="5" t="n"/>
      <c r="AB8" s="4">
        <f>AA8-Z8</f>
        <v/>
      </c>
      <c r="AC8" s="6">
        <f>IF(Z8=0,0,AB8/Z8)</f>
        <v/>
      </c>
      <c r="AD8" s="2">
        <f>IF(AB8&gt;0,"Acima do orçamento",IF(AB8&lt;0,"Abaixo do orçamento","No orçamento"))</f>
        <v/>
      </c>
      <c r="AE8" s="7" t="n">
        <v>50000</v>
      </c>
      <c r="AF8" s="8" t="n"/>
    </row>
    <row r="9" ht="18" customHeight="1">
      <c r="A9" s="9" t="n">
        <v>8</v>
      </c>
      <c r="B9" s="9" t="n">
        <v>2026</v>
      </c>
      <c r="C9" s="10" t="inlineStr">
        <is>
          <t>Operações</t>
        </is>
      </c>
      <c r="D9" s="10" t="inlineStr">
        <is>
          <t>Logística</t>
        </is>
      </c>
      <c r="E9" s="10" t="inlineStr">
        <is>
          <t>Frete e Logística</t>
        </is>
      </c>
      <c r="F9" s="10" t="inlineStr">
        <is>
          <t>Despesa</t>
        </is>
      </c>
      <c r="G9" s="10" t="inlineStr">
        <is>
          <t>Transportadora Serra Azul (Belo Horizonte/MG)</t>
        </is>
      </c>
      <c r="H9" s="10" t="inlineStr">
        <is>
          <t>77.888.999/0001-11</t>
        </is>
      </c>
      <c r="I9" s="10" t="inlineStr">
        <is>
          <t>Lucro Real</t>
        </is>
      </c>
      <c r="J9" s="10" t="inlineStr">
        <is>
          <t>ICMS</t>
        </is>
      </c>
      <c r="K9" s="10" t="n">
        <v>85000</v>
      </c>
      <c r="L9" s="10" t="n">
        <v>0.12</v>
      </c>
      <c r="M9" s="11">
        <f>IF(OR(J9="ICMS",J9="ISS",J9="INSS",J9="FGTS"),K9*L9,0)</f>
        <v/>
      </c>
      <c r="N9" s="5" t="n">
        <v>6500</v>
      </c>
      <c r="O9" s="5" t="n">
        <v>5800</v>
      </c>
      <c r="P9" s="5" t="n">
        <v>7200</v>
      </c>
      <c r="Q9" s="5" t="n">
        <v>6000</v>
      </c>
      <c r="R9" s="5" t="n">
        <v>6800</v>
      </c>
      <c r="S9" s="5" t="n">
        <v>7500</v>
      </c>
      <c r="T9" s="5" t="n">
        <v>8000</v>
      </c>
      <c r="U9" s="5" t="n">
        <v>7800</v>
      </c>
      <c r="V9" s="5" t="n">
        <v>7200</v>
      </c>
      <c r="W9" s="5" t="n">
        <v>6500</v>
      </c>
      <c r="X9" s="5" t="n">
        <v>6000</v>
      </c>
      <c r="Y9" s="5" t="n">
        <v>5800</v>
      </c>
      <c r="Z9" s="11">
        <f>SUM(N9:Y9)+M9</f>
        <v/>
      </c>
      <c r="AA9" s="5" t="n"/>
      <c r="AB9" s="11">
        <f>AA9-Z9</f>
        <v/>
      </c>
      <c r="AC9" s="12">
        <f>IF(Z9=0,0,AB9/Z9)</f>
        <v/>
      </c>
      <c r="AD9" s="9">
        <f>IF(AB9&gt;0,"Acima do orçamento",IF(AB9&lt;0,"Abaixo do orçamento","No orçamento"))</f>
        <v/>
      </c>
      <c r="AE9" s="7" t="n">
        <v>78000</v>
      </c>
      <c r="AF9" s="8" t="n"/>
    </row>
    <row r="10" ht="18" customHeight="1">
      <c r="A10" s="2" t="n">
        <v>9</v>
      </c>
      <c r="B10" s="2" t="n">
        <v>2026</v>
      </c>
      <c r="C10" s="3" t="inlineStr">
        <is>
          <t>Fiscal</t>
        </is>
      </c>
      <c r="D10" s="3" t="inlineStr">
        <is>
          <t>Contabilidade</t>
        </is>
      </c>
      <c r="E10" s="3" t="inlineStr">
        <is>
          <t>Honorários Contábeis</t>
        </is>
      </c>
      <c r="F10" s="3" t="inlineStr">
        <is>
          <t>Despesa</t>
        </is>
      </c>
      <c r="G10" s="3" t="inlineStr">
        <is>
          <t>Escritório Contábil Oliveira (Salvador/BA)</t>
        </is>
      </c>
      <c r="H10" s="3" t="inlineStr">
        <is>
          <t>88.999.000/0001-22</t>
        </is>
      </c>
      <c r="I10" s="3" t="inlineStr">
        <is>
          <t>Simples Nacional</t>
        </is>
      </c>
      <c r="J10" s="3" t="inlineStr">
        <is>
          <t>-</t>
        </is>
      </c>
      <c r="K10" s="3" t="n">
        <v>0</v>
      </c>
      <c r="L10" s="3" t="n">
        <v>0</v>
      </c>
      <c r="M10" s="4">
        <f>IF(OR(J10="ICMS",J10="ISS",J10="INSS",J10="FGTS"),K10*L10,0)</f>
        <v/>
      </c>
      <c r="N10" s="5" t="n">
        <v>3500</v>
      </c>
      <c r="O10" s="5" t="n">
        <v>3500</v>
      </c>
      <c r="P10" s="5" t="n">
        <v>3500</v>
      </c>
      <c r="Q10" s="5" t="n">
        <v>3500</v>
      </c>
      <c r="R10" s="5" t="n">
        <v>3500</v>
      </c>
      <c r="S10" s="5" t="n">
        <v>3500</v>
      </c>
      <c r="T10" s="5" t="n">
        <v>3500</v>
      </c>
      <c r="U10" s="5" t="n">
        <v>3500</v>
      </c>
      <c r="V10" s="5" t="n">
        <v>3500</v>
      </c>
      <c r="W10" s="5" t="n">
        <v>3500</v>
      </c>
      <c r="X10" s="5" t="n">
        <v>3500</v>
      </c>
      <c r="Y10" s="5" t="n">
        <v>3500</v>
      </c>
      <c r="Z10" s="4">
        <f>SUM(N10:Y10)+M10</f>
        <v/>
      </c>
      <c r="AA10" s="5" t="n"/>
      <c r="AB10" s="4">
        <f>AA10-Z10</f>
        <v/>
      </c>
      <c r="AC10" s="6">
        <f>IF(Z10=0,0,AB10/Z10)</f>
        <v/>
      </c>
      <c r="AD10" s="2">
        <f>IF(AB10&gt;0,"Acima do orçamento",IF(AB10&lt;0,"Abaixo do orçamento","No orçamento"))</f>
        <v/>
      </c>
      <c r="AE10" s="7" t="n">
        <v>38500</v>
      </c>
      <c r="AF10" s="8" t="n"/>
    </row>
    <row r="11">
      <c r="A11" s="13" t="n"/>
      <c r="B11" s="13" t="n"/>
      <c r="C11" s="13" t="n"/>
      <c r="D11" s="13" t="n"/>
      <c r="E11" s="14" t="inlineStr">
        <is>
          <t>TOTAIS</t>
        </is>
      </c>
      <c r="F11" s="13" t="n"/>
      <c r="G11" s="13" t="n"/>
      <c r="H11" s="13" t="n"/>
      <c r="I11" s="13" t="n"/>
      <c r="J11" s="13" t="n"/>
      <c r="K11" s="15">
        <f>SUM(K2:K10)</f>
        <v/>
      </c>
      <c r="L11" s="13" t="n"/>
      <c r="M11" s="15">
        <f>SUM(M2:M10)</f>
        <v/>
      </c>
      <c r="N11" s="15">
        <f>SUM(N2:N10)</f>
        <v/>
      </c>
      <c r="O11" s="15">
        <f>SUM(O2:O10)</f>
        <v/>
      </c>
      <c r="P11" s="15">
        <f>SUM(P2:P10)</f>
        <v/>
      </c>
      <c r="Q11" s="15">
        <f>SUM(Q2:Q10)</f>
        <v/>
      </c>
      <c r="R11" s="15">
        <f>SUM(R2:R10)</f>
        <v/>
      </c>
      <c r="S11" s="15">
        <f>SUM(S2:S10)</f>
        <v/>
      </c>
      <c r="T11" s="15">
        <f>SUM(T2:T10)</f>
        <v/>
      </c>
      <c r="U11" s="15">
        <f>SUM(U2:U10)</f>
        <v/>
      </c>
      <c r="V11" s="15">
        <f>SUM(V2:V10)</f>
        <v/>
      </c>
      <c r="W11" s="15">
        <f>SUM(W2:W10)</f>
        <v/>
      </c>
      <c r="X11" s="15">
        <f>SUM(X2:X10)</f>
        <v/>
      </c>
      <c r="Y11" s="15">
        <f>SUM(Y2:Y10)</f>
        <v/>
      </c>
      <c r="Z11" s="15">
        <f>SUM(Z2:Z10)</f>
        <v/>
      </c>
      <c r="AA11" s="15">
        <f>SUM(AA2:AA10)</f>
        <v/>
      </c>
      <c r="AB11" s="13" t="n"/>
      <c r="AC11" s="13" t="n"/>
      <c r="AD11" s="13" t="n"/>
      <c r="AE11" s="13" t="n"/>
      <c r="AF11" s="13" t="n"/>
    </row>
  </sheetData>
  <conditionalFormatting sqref="AB2:AB10">
    <cfRule type="expression" priority="1" dxfId="0" stopIfTrue="0">
      <formula>AB2&gt;0</formula>
    </cfRule>
    <cfRule type="expression" priority="2" dxfId="1" stopIfTrue="0">
      <formula>AB2&lt;0</formula>
    </cfRule>
  </conditionalFormatting>
  <dataValidations count="3">
    <dataValidation sqref="F2:F50" showErrorMessage="1" showInputMessage="1" allowBlank="1" type="list">
      <formula1>"Receita,Despesa"</formula1>
    </dataValidation>
    <dataValidation sqref="I2:I50" showErrorMessage="1" showInputMessage="1" allowBlank="1" type="list">
      <formula1>"Simples Nacional,Lucro Presumido,Lucro Real"</formula1>
    </dataValidation>
    <dataValidation sqref="J2:J50" showErrorMessage="1" showInputMessage="1" allowBlank="1" type="list">
      <formula1>"ICMS,ISS,INSS,FGTS,-"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4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8" customWidth="1" min="4" max="4"/>
    <col width="14" customWidth="1" min="5" max="5"/>
    <col width="18" customWidth="1" min="6" max="6"/>
    <col width="18" customWidth="1" min="7" max="7"/>
    <col width="18" customWidth="1" min="8" max="8"/>
  </cols>
  <sheetData>
    <row r="1" ht="36" customHeight="1">
      <c r="A1" s="16" t="inlineStr">
        <is>
          <t>📊 RESUMO ORÇAMENTÁRIO 2026 — DASHBOARD EXECUTIVO</t>
        </is>
      </c>
    </row>
    <row r="3" ht="24" customHeight="1">
      <c r="A3" s="17" t="inlineStr">
        <is>
          <t>Total Orçado (R$)</t>
        </is>
      </c>
      <c r="C3" s="17" t="inlineStr">
        <is>
          <t>Total Realizado (R$)</t>
        </is>
      </c>
      <c r="E3" s="17" t="inlineStr">
        <is>
          <t>Variação (R$)</t>
        </is>
      </c>
      <c r="G3" s="17" t="inlineStr">
        <is>
          <t>% Execução</t>
        </is>
      </c>
    </row>
    <row r="4" ht="32" customHeight="1">
      <c r="A4" s="18">
        <f>SUMIF(Orçamento_2026!F:F,"Receita",Orçamento_2026!Z:Z)-SUMIF(Orçamento_2026!F:F,"Despesa",Orçamento_2026!Z:Z)</f>
        <v/>
      </c>
      <c r="C4" s="18">
        <f>SUMIF(Orçamento_2026!F:F,"Receita",Orçamento_2026!AA:AA)-SUMIF(Orçamento_2026!F:F,"Despesa",Orçamento_2026!AA:AA)</f>
        <v/>
      </c>
      <c r="E4" s="18">
        <f>C4-A4</f>
        <v/>
      </c>
      <c r="G4" s="19">
        <f>IF(A4=0,0,C4/A4)</f>
        <v/>
      </c>
    </row>
    <row r="6">
      <c r="A6" s="20" t="inlineStr">
        <is>
          <t>POR CATEGORIA</t>
        </is>
      </c>
    </row>
    <row r="7">
      <c r="A7" s="1" t="inlineStr">
        <is>
          <t>Categoria</t>
        </is>
      </c>
      <c r="B7" s="1" t="inlineStr">
        <is>
          <t>Orçado (R$)</t>
        </is>
      </c>
      <c r="C7" s="1" t="inlineStr">
        <is>
          <t>Realizado (R$)</t>
        </is>
      </c>
      <c r="D7" s="1" t="inlineStr">
        <is>
          <t>Variação (R$)</t>
        </is>
      </c>
      <c r="E7" s="1" t="inlineStr">
        <is>
          <t>% Execução</t>
        </is>
      </c>
    </row>
    <row r="8">
      <c r="A8" s="2" t="inlineStr">
        <is>
          <t>Receita</t>
        </is>
      </c>
      <c r="B8" s="4">
        <f>SUMIF(Orçamento_2026!F:F,A8,Orçamento_2026!Z:Z)</f>
        <v/>
      </c>
      <c r="C8" s="4">
        <f>SUMIF(Orçamento_2026!F:F,A8,Orçamento_2026!AA:AA)</f>
        <v/>
      </c>
      <c r="D8" s="4">
        <f>C8-B8</f>
        <v/>
      </c>
      <c r="E8" s="6">
        <f>IF(B8=0,0,C8/B8)</f>
        <v/>
      </c>
    </row>
    <row r="9">
      <c r="A9" s="9" t="inlineStr">
        <is>
          <t>Despesa</t>
        </is>
      </c>
      <c r="B9" s="11">
        <f>SUMIF(Orçamento_2026!F:F,A9,Orçamento_2026!Z:Z)</f>
        <v/>
      </c>
      <c r="C9" s="11">
        <f>SUMIF(Orçamento_2026!F:F,A9,Orçamento_2026!AA:AA)</f>
        <v/>
      </c>
      <c r="D9" s="11">
        <f>C9-B9</f>
        <v/>
      </c>
      <c r="E9" s="12">
        <f>IF(B9=0,0,C9/B9)</f>
        <v/>
      </c>
    </row>
    <row r="11">
      <c r="A11" s="20" t="inlineStr">
        <is>
          <t>POR CENTRO DE CUSTO</t>
        </is>
      </c>
    </row>
    <row r="12">
      <c r="A12" s="1" t="inlineStr">
        <is>
          <t>Centro de Custo</t>
        </is>
      </c>
      <c r="B12" s="1" t="inlineStr">
        <is>
          <t>Orçado (R$)</t>
        </is>
      </c>
      <c r="C12" s="1" t="inlineStr">
        <is>
          <t>Realizado (R$)</t>
        </is>
      </c>
      <c r="D12" s="1" t="inlineStr">
        <is>
          <t>Variação (R$)</t>
        </is>
      </c>
      <c r="E12" s="1" t="inlineStr">
        <is>
          <t>% Execução</t>
        </is>
      </c>
    </row>
    <row r="13">
      <c r="A13" s="10" t="inlineStr">
        <is>
          <t>Comercial</t>
        </is>
      </c>
      <c r="B13" s="11">
        <f>SUMIF(Orçamento_2026!C:C,A13,Orçamento_2026!Z:Z)</f>
        <v/>
      </c>
      <c r="C13" s="11">
        <f>SUMIF(Orçamento_2026!C:C,A13,Orçamento_2026!AA:AA)</f>
        <v/>
      </c>
      <c r="D13" s="11">
        <f>C13-B13</f>
        <v/>
      </c>
      <c r="E13" s="12">
        <f>IF(B13=0,0,C13/B13)</f>
        <v/>
      </c>
    </row>
    <row r="14">
      <c r="A14" s="3" t="inlineStr">
        <is>
          <t>RH</t>
        </is>
      </c>
      <c r="B14" s="4">
        <f>SUMIF(Orçamento_2026!C:C,A14,Orçamento_2026!Z:Z)</f>
        <v/>
      </c>
      <c r="C14" s="4">
        <f>SUMIF(Orçamento_2026!C:C,A14,Orçamento_2026!AA:AA)</f>
        <v/>
      </c>
      <c r="D14" s="4">
        <f>C14-B14</f>
        <v/>
      </c>
      <c r="E14" s="6">
        <f>IF(B14=0,0,C14/B14)</f>
        <v/>
      </c>
    </row>
    <row r="15">
      <c r="A15" s="10" t="inlineStr">
        <is>
          <t>Administrativo</t>
        </is>
      </c>
      <c r="B15" s="11">
        <f>SUMIF(Orçamento_2026!C:C,A15,Orçamento_2026!Z:Z)</f>
        <v/>
      </c>
      <c r="C15" s="11">
        <f>SUMIF(Orçamento_2026!C:C,A15,Orçamento_2026!AA:AA)</f>
        <v/>
      </c>
      <c r="D15" s="11">
        <f>C15-B15</f>
        <v/>
      </c>
      <c r="E15" s="12">
        <f>IF(B15=0,0,C15/B15)</f>
        <v/>
      </c>
    </row>
    <row r="16">
      <c r="A16" s="3" t="inlineStr">
        <is>
          <t>Operações</t>
        </is>
      </c>
      <c r="B16" s="4">
        <f>SUMIF(Orçamento_2026!C:C,A16,Orçamento_2026!Z:Z)</f>
        <v/>
      </c>
      <c r="C16" s="4">
        <f>SUMIF(Orçamento_2026!C:C,A16,Orçamento_2026!AA:AA)</f>
        <v/>
      </c>
      <c r="D16" s="4">
        <f>C16-B16</f>
        <v/>
      </c>
      <c r="E16" s="6">
        <f>IF(B16=0,0,C16/B16)</f>
        <v/>
      </c>
    </row>
    <row r="17">
      <c r="A17" s="10" t="inlineStr">
        <is>
          <t>TI</t>
        </is>
      </c>
      <c r="B17" s="11">
        <f>SUMIF(Orçamento_2026!C:C,A17,Orçamento_2026!Z:Z)</f>
        <v/>
      </c>
      <c r="C17" s="11">
        <f>SUMIF(Orçamento_2026!C:C,A17,Orçamento_2026!AA:AA)</f>
        <v/>
      </c>
      <c r="D17" s="11">
        <f>C17-B17</f>
        <v/>
      </c>
      <c r="E17" s="12">
        <f>IF(B17=0,0,C17/B17)</f>
        <v/>
      </c>
    </row>
    <row r="18">
      <c r="A18" s="3" t="inlineStr">
        <is>
          <t>Fiscal</t>
        </is>
      </c>
      <c r="B18" s="4">
        <f>SUMIF(Orçamento_2026!C:C,A18,Orçamento_2026!Z:Z)</f>
        <v/>
      </c>
      <c r="C18" s="4">
        <f>SUMIF(Orçamento_2026!C:C,A18,Orçamento_2026!AA:AA)</f>
        <v/>
      </c>
      <c r="D18" s="4">
        <f>C18-B18</f>
        <v/>
      </c>
      <c r="E18" s="6">
        <f>IF(B18=0,0,C18/B18)</f>
        <v/>
      </c>
    </row>
    <row r="21">
      <c r="A21" s="20" t="inlineStr">
        <is>
          <t>EVOLUÇÃO MENSAL ORÇADO vs REALIZADO</t>
        </is>
      </c>
    </row>
    <row r="22">
      <c r="A22" s="1" t="inlineStr">
        <is>
          <t>Mês</t>
        </is>
      </c>
      <c r="B22" s="1" t="inlineStr">
        <is>
          <t>Orçado (R$)</t>
        </is>
      </c>
      <c r="C22" s="1" t="inlineStr">
        <is>
          <t>Realizado (R$)</t>
        </is>
      </c>
    </row>
    <row r="23">
      <c r="A23" s="9" t="inlineStr">
        <is>
          <t>Jan</t>
        </is>
      </c>
      <c r="B23" s="11">
        <f>SUM(Orçamento_2026!N2:N10)</f>
        <v/>
      </c>
      <c r="C23" s="11">
        <f>IFERROR(SUMIF(Orçamento_2026!F:F,"Receita",Orçamento_2026!AA:AA)/12-SUMIF(Orçamento_2026!F:F,"Despesa",Orçamento_2026!AA:AA)/12,0)</f>
        <v/>
      </c>
    </row>
    <row r="24">
      <c r="A24" s="2" t="inlineStr">
        <is>
          <t>Fev</t>
        </is>
      </c>
      <c r="B24" s="4">
        <f>SUM(Orçamento_2026!O2:O10)</f>
        <v/>
      </c>
      <c r="C24" s="4">
        <f>IFERROR(SUMIF(Orçamento_2026!F:F,"Receita",Orçamento_2026!AA:AA)/12-SUMIF(Orçamento_2026!F:F,"Despesa",Orçamento_2026!AA:AA)/12,0)</f>
        <v/>
      </c>
    </row>
    <row r="25">
      <c r="A25" s="9" t="inlineStr">
        <is>
          <t>Mar</t>
        </is>
      </c>
      <c r="B25" s="11">
        <f>SUM(Orçamento_2026!P2:P10)</f>
        <v/>
      </c>
      <c r="C25" s="11">
        <f>IFERROR(SUMIF(Orçamento_2026!F:F,"Receita",Orçamento_2026!AA:AA)/12-SUMIF(Orçamento_2026!F:F,"Despesa",Orçamento_2026!AA:AA)/12,0)</f>
        <v/>
      </c>
    </row>
    <row r="26">
      <c r="A26" s="2" t="inlineStr">
        <is>
          <t>Abr</t>
        </is>
      </c>
      <c r="B26" s="4">
        <f>SUM(Orçamento_2026!Q2:Q10)</f>
        <v/>
      </c>
      <c r="C26" s="4">
        <f>IFERROR(SUMIF(Orçamento_2026!F:F,"Receita",Orçamento_2026!AA:AA)/12-SUMIF(Orçamento_2026!F:F,"Despesa",Orçamento_2026!AA:AA)/12,0)</f>
        <v/>
      </c>
    </row>
    <row r="27">
      <c r="A27" s="9" t="inlineStr">
        <is>
          <t>Mai</t>
        </is>
      </c>
      <c r="B27" s="11">
        <f>SUM(Orçamento_2026!R2:R10)</f>
        <v/>
      </c>
      <c r="C27" s="11">
        <f>IFERROR(SUMIF(Orçamento_2026!F:F,"Receita",Orçamento_2026!AA:AA)/12-SUMIF(Orçamento_2026!F:F,"Despesa",Orçamento_2026!AA:AA)/12,0)</f>
        <v/>
      </c>
    </row>
    <row r="28">
      <c r="A28" s="2" t="inlineStr">
        <is>
          <t>Jun</t>
        </is>
      </c>
      <c r="B28" s="4">
        <f>SUM(Orçamento_2026!S2:S10)</f>
        <v/>
      </c>
      <c r="C28" s="4">
        <f>IFERROR(SUMIF(Orçamento_2026!F:F,"Receita",Orçamento_2026!AA:AA)/12-SUMIF(Orçamento_2026!F:F,"Despesa",Orçamento_2026!AA:AA)/12,0)</f>
        <v/>
      </c>
    </row>
    <row r="29">
      <c r="A29" s="9" t="inlineStr">
        <is>
          <t>Jul</t>
        </is>
      </c>
      <c r="B29" s="11">
        <f>SUM(Orçamento_2026!T2:T10)</f>
        <v/>
      </c>
      <c r="C29" s="11">
        <f>IFERROR(SUMIF(Orçamento_2026!F:F,"Receita",Orçamento_2026!AA:AA)/12-SUMIF(Orçamento_2026!F:F,"Despesa",Orçamento_2026!AA:AA)/12,0)</f>
        <v/>
      </c>
    </row>
    <row r="30">
      <c r="A30" s="2" t="inlineStr">
        <is>
          <t>Ago</t>
        </is>
      </c>
      <c r="B30" s="4">
        <f>SUM(Orçamento_2026!U2:U10)</f>
        <v/>
      </c>
      <c r="C30" s="4">
        <f>IFERROR(SUMIF(Orçamento_2026!F:F,"Receita",Orçamento_2026!AA:AA)/12-SUMIF(Orçamento_2026!F:F,"Despesa",Orçamento_2026!AA:AA)/12,0)</f>
        <v/>
      </c>
    </row>
    <row r="31">
      <c r="A31" s="9" t="inlineStr">
        <is>
          <t>Set</t>
        </is>
      </c>
      <c r="B31" s="11">
        <f>SUM(Orçamento_2026!V2:V10)</f>
        <v/>
      </c>
      <c r="C31" s="11">
        <f>IFERROR(SUMIF(Orçamento_2026!F:F,"Receita",Orçamento_2026!AA:AA)/12-SUMIF(Orçamento_2026!F:F,"Despesa",Orçamento_2026!AA:AA)/12,0)</f>
        <v/>
      </c>
    </row>
    <row r="32">
      <c r="A32" s="2" t="inlineStr">
        <is>
          <t>Out</t>
        </is>
      </c>
      <c r="B32" s="4">
        <f>SUM(Orçamento_2026!W2:W10)</f>
        <v/>
      </c>
      <c r="C32" s="4">
        <f>IFERROR(SUMIF(Orçamento_2026!F:F,"Receita",Orçamento_2026!AA:AA)/12-SUMIF(Orçamento_2026!F:F,"Despesa",Orçamento_2026!AA:AA)/12,0)</f>
        <v/>
      </c>
    </row>
    <row r="33">
      <c r="A33" s="9" t="inlineStr">
        <is>
          <t>Nov</t>
        </is>
      </c>
      <c r="B33" s="11">
        <f>SUM(Orçamento_2026!X2:X10)</f>
        <v/>
      </c>
      <c r="C33" s="11">
        <f>IFERROR(SUMIF(Orçamento_2026!F:F,"Receita",Orçamento_2026!AA:AA)/12-SUMIF(Orçamento_2026!F:F,"Despesa",Orçamento_2026!AA:AA)/12,0)</f>
        <v/>
      </c>
    </row>
    <row r="34">
      <c r="A34" s="2" t="inlineStr">
        <is>
          <t>Dez</t>
        </is>
      </c>
      <c r="B34" s="4">
        <f>SUM(Orçamento_2026!Y2:Y10)</f>
        <v/>
      </c>
      <c r="C34" s="4">
        <f>IFERROR(SUMIF(Orçamento_2026!F:F,"Receita",Orçamento_2026!AA:AA)/12-SUMIF(Orçamento_2026!F:F,"Despesa",Orçamento_2026!AA:AA)/12,0)</f>
        <v/>
      </c>
    </row>
  </sheetData>
  <mergeCells count="9">
    <mergeCell ref="A1:H1"/>
    <mergeCell ref="A3:B3"/>
    <mergeCell ref="C3:D3"/>
    <mergeCell ref="E3:F3"/>
    <mergeCell ref="G3:H3"/>
    <mergeCell ref="A4:B4"/>
    <mergeCell ref="C4:D4"/>
    <mergeCell ref="E4:F4"/>
    <mergeCell ref="G4:H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8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28" customWidth="1" min="2" max="2"/>
    <col width="14" customWidth="1" min="3" max="3"/>
    <col width="14" customWidth="1" min="4" max="4"/>
    <col width="52" customWidth="1" min="5" max="5"/>
    <col width="32" customWidth="1" min="6" max="6"/>
  </cols>
  <sheetData>
    <row r="1" ht="36" customHeight="1">
      <c r="A1" s="21" t="inlineStr">
        <is>
          <t>📋 INSTRUÇÕES DE USO — MODELO DE ORÇAMENTO EMPRESARIAL 2026</t>
        </is>
      </c>
    </row>
    <row r="2">
      <c r="A2" s="22" t="inlineStr"/>
      <c r="B2" s="22" t="inlineStr"/>
      <c r="C2" s="22" t="inlineStr"/>
      <c r="D2" s="22" t="inlineStr"/>
      <c r="E2" s="22" t="inlineStr"/>
      <c r="F2" s="22" t="inlineStr"/>
    </row>
    <row r="3">
      <c r="A3" s="1" t="inlineStr">
        <is>
          <t>ABA</t>
        </is>
      </c>
      <c r="B3" s="1" t="inlineStr">
        <is>
          <t>COLUNA / CAMPO</t>
        </is>
      </c>
      <c r="C3" s="1" t="inlineStr">
        <is>
          <t>TIPO</t>
        </is>
      </c>
      <c r="D3" s="1" t="inlineStr">
        <is>
          <t>FORMATO</t>
        </is>
      </c>
      <c r="E3" s="1" t="inlineStr">
        <is>
          <t>DESCRIÇÃO</t>
        </is>
      </c>
      <c r="F3" s="1" t="inlineStr">
        <is>
          <t>OBSERVAÇÃO</t>
        </is>
      </c>
    </row>
    <row r="4">
      <c r="A4" s="23" t="inlineStr">
        <is>
          <t>Orçamento_2026</t>
        </is>
      </c>
      <c r="B4" s="3" t="inlineStr">
        <is>
          <t>ID</t>
        </is>
      </c>
      <c r="C4" s="3" t="inlineStr">
        <is>
          <t>Fixo</t>
        </is>
      </c>
      <c r="D4" s="3" t="inlineStr">
        <is>
          <t>Número</t>
        </is>
      </c>
      <c r="E4" s="3" t="inlineStr">
        <is>
          <t>Identificador único da linha orçamentária</t>
        </is>
      </c>
      <c r="F4" s="3" t="inlineStr">
        <is>
          <t>Não editar</t>
        </is>
      </c>
    </row>
    <row r="5">
      <c r="A5" s="23" t="inlineStr">
        <is>
          <t>Orçamento_2026</t>
        </is>
      </c>
      <c r="B5" s="24" t="inlineStr">
        <is>
          <t>Ano</t>
        </is>
      </c>
      <c r="C5" s="24" t="inlineStr">
        <is>
          <t>Fixo</t>
        </is>
      </c>
      <c r="D5" s="24" t="inlineStr">
        <is>
          <t>Número</t>
        </is>
      </c>
      <c r="E5" s="24" t="inlineStr">
        <is>
          <t>Ano de referência do orçamento (2026)</t>
        </is>
      </c>
      <c r="F5" s="24" t="inlineStr">
        <is>
          <t>Não editar</t>
        </is>
      </c>
    </row>
    <row r="6">
      <c r="A6" s="23" t="inlineStr">
        <is>
          <t>Orçamento_2026</t>
        </is>
      </c>
      <c r="B6" s="3" t="inlineStr">
        <is>
          <t>Centro de Custo</t>
        </is>
      </c>
      <c r="C6" s="8" t="inlineStr">
        <is>
          <t>Input</t>
        </is>
      </c>
      <c r="D6" s="3" t="inlineStr">
        <is>
          <t>Texto</t>
        </is>
      </c>
      <c r="E6" s="3" t="inlineStr">
        <is>
          <t>Área responsável pelo orçamento</t>
        </is>
      </c>
      <c r="F6" s="3" t="inlineStr">
        <is>
          <t>Ex: Comercial, TI, RH</t>
        </is>
      </c>
    </row>
    <row r="7">
      <c r="A7" s="23" t="inlineStr">
        <is>
          <t>Orçamento_2026</t>
        </is>
      </c>
      <c r="B7" s="24" t="inlineStr">
        <is>
          <t>Departamento</t>
        </is>
      </c>
      <c r="C7" s="8" t="inlineStr">
        <is>
          <t>Input</t>
        </is>
      </c>
      <c r="D7" s="24" t="inlineStr">
        <is>
          <t>Texto</t>
        </is>
      </c>
      <c r="E7" s="24" t="inlineStr">
        <is>
          <t>Subdivisão do centro de custo</t>
        </is>
      </c>
      <c r="F7" s="24" t="inlineStr">
        <is>
          <t>Ex: Vendas, Infraestrutura</t>
        </is>
      </c>
    </row>
    <row r="8">
      <c r="A8" s="23" t="inlineStr">
        <is>
          <t>Orçamento_2026</t>
        </is>
      </c>
      <c r="B8" s="3" t="inlineStr">
        <is>
          <t>Conta (Grupo)</t>
        </is>
      </c>
      <c r="C8" s="8" t="inlineStr">
        <is>
          <t>Input</t>
        </is>
      </c>
      <c r="D8" s="3" t="inlineStr">
        <is>
          <t>Texto</t>
        </is>
      </c>
      <c r="E8" s="3" t="inlineStr">
        <is>
          <t>Classificação contábil da linha</t>
        </is>
      </c>
      <c r="F8" s="3" t="inlineStr">
        <is>
          <t>Ex: Receita Serviços, Folha CLT</t>
        </is>
      </c>
    </row>
    <row r="9">
      <c r="A9" s="23" t="inlineStr">
        <is>
          <t>Orçamento_2026</t>
        </is>
      </c>
      <c r="B9" s="24" t="inlineStr">
        <is>
          <t>Categoria</t>
        </is>
      </c>
      <c r="C9" s="24" t="inlineStr">
        <is>
          <t>Input (lista)</t>
        </is>
      </c>
      <c r="D9" s="24" t="inlineStr">
        <is>
          <t>Texto</t>
        </is>
      </c>
      <c r="E9" s="24" t="inlineStr">
        <is>
          <t>Receita ou Despesa</t>
        </is>
      </c>
      <c r="F9" s="24" t="inlineStr">
        <is>
          <t>Selecionar da lista suspensa</t>
        </is>
      </c>
    </row>
    <row r="10">
      <c r="A10" s="23" t="inlineStr">
        <is>
          <t>Orçamento_2026</t>
        </is>
      </c>
      <c r="B10" s="3" t="inlineStr">
        <is>
          <t>Fornecedor/Cliente</t>
        </is>
      </c>
      <c r="C10" s="8" t="inlineStr">
        <is>
          <t>Input</t>
        </is>
      </c>
      <c r="D10" s="3" t="inlineStr">
        <is>
          <t>Texto</t>
        </is>
      </c>
      <c r="E10" s="3" t="inlineStr">
        <is>
          <t>Nome do fornecedor ou cliente</t>
        </is>
      </c>
      <c r="F10" s="3" t="inlineStr">
        <is>
          <t>Incluir cidade/UF</t>
        </is>
      </c>
    </row>
    <row r="11">
      <c r="A11" s="23" t="inlineStr">
        <is>
          <t>Orçamento_2026</t>
        </is>
      </c>
      <c r="B11" s="24" t="inlineStr">
        <is>
          <t>CNPJ/CPF</t>
        </is>
      </c>
      <c r="C11" s="8" t="inlineStr">
        <is>
          <t>Input</t>
        </is>
      </c>
      <c r="D11" s="24" t="inlineStr">
        <is>
          <t>Texto</t>
        </is>
      </c>
      <c r="E11" s="24" t="inlineStr">
        <is>
          <t>Documento do parceiro</t>
        </is>
      </c>
      <c r="F11" s="24" t="inlineStr">
        <is>
          <t>Formato: XX.XXX.XXX/XXXX-XX</t>
        </is>
      </c>
    </row>
    <row r="12">
      <c r="A12" s="23" t="inlineStr">
        <is>
          <t>Orçamento_2026</t>
        </is>
      </c>
      <c r="B12" s="3" t="inlineStr">
        <is>
          <t>Regime Tributário</t>
        </is>
      </c>
      <c r="C12" s="3" t="inlineStr">
        <is>
          <t>Input (lista)</t>
        </is>
      </c>
      <c r="D12" s="3" t="inlineStr">
        <is>
          <t>Texto</t>
        </is>
      </c>
      <c r="E12" s="3" t="inlineStr">
        <is>
          <t>Regime fiscal do parceiro</t>
        </is>
      </c>
      <c r="F12" s="3" t="inlineStr">
        <is>
          <t>Simples, Lucro Presumido, Lucro Real</t>
        </is>
      </c>
    </row>
    <row r="13">
      <c r="A13" s="23" t="inlineStr">
        <is>
          <t>Orçamento_2026</t>
        </is>
      </c>
      <c r="B13" s="24" t="inlineStr">
        <is>
          <t>Tipo Imposto</t>
        </is>
      </c>
      <c r="C13" s="24" t="inlineStr">
        <is>
          <t>Input (lista)</t>
        </is>
      </c>
      <c r="D13" s="24" t="inlineStr">
        <is>
          <t>Texto</t>
        </is>
      </c>
      <c r="E13" s="24" t="inlineStr">
        <is>
          <t>Imposto aplicável</t>
        </is>
      </c>
      <c r="F13" s="24" t="inlineStr">
        <is>
          <t>ICMS, ISS, INSS, FGTS ou -</t>
        </is>
      </c>
    </row>
    <row r="14">
      <c r="A14" s="23" t="inlineStr">
        <is>
          <t>Orçamento_2026</t>
        </is>
      </c>
      <c r="B14" s="3" t="inlineStr">
        <is>
          <t>Base de Cálculo (R$)</t>
        </is>
      </c>
      <c r="C14" s="8" t="inlineStr">
        <is>
          <t>Input</t>
        </is>
      </c>
      <c r="D14" s="3" t="inlineStr">
        <is>
          <t>R$</t>
        </is>
      </c>
      <c r="E14" s="3" t="inlineStr">
        <is>
          <t>Valor base para cálculo de imposto</t>
        </is>
      </c>
      <c r="F14" s="3" t="inlineStr">
        <is>
          <t>Preencher quando houver imposto</t>
        </is>
      </c>
    </row>
    <row r="15">
      <c r="A15" s="23" t="inlineStr">
        <is>
          <t>Orçamento_2026</t>
        </is>
      </c>
      <c r="B15" s="24" t="inlineStr">
        <is>
          <t>Alíquota (%)</t>
        </is>
      </c>
      <c r="C15" s="8" t="inlineStr">
        <is>
          <t>Input</t>
        </is>
      </c>
      <c r="D15" s="24" t="inlineStr">
        <is>
          <t>Decimal</t>
        </is>
      </c>
      <c r="E15" s="24" t="inlineStr">
        <is>
          <t>Ex: 0,12 para 12%</t>
        </is>
      </c>
      <c r="F15" s="24" t="inlineStr">
        <is>
          <t>Usar formato decimal (não %)</t>
        </is>
      </c>
    </row>
    <row r="16">
      <c r="A16" s="23" t="inlineStr">
        <is>
          <t>Orçamento_2026</t>
        </is>
      </c>
      <c r="B16" s="3" t="inlineStr">
        <is>
          <t>Imposto Estimado (R$)</t>
        </is>
      </c>
      <c r="C16" s="25" t="inlineStr">
        <is>
          <t>Fórmula</t>
        </is>
      </c>
      <c r="D16" s="3" t="inlineStr">
        <is>
          <t>R$</t>
        </is>
      </c>
      <c r="E16" s="3" t="inlineStr">
        <is>
          <t>Calculado automaticamente: Base × Alíquota</t>
        </is>
      </c>
      <c r="F16" s="3" t="inlineStr">
        <is>
          <t>Não editar</t>
        </is>
      </c>
    </row>
    <row r="17">
      <c r="A17" s="23" t="inlineStr">
        <is>
          <t>Orçamento_2026</t>
        </is>
      </c>
      <c r="B17" s="24" t="inlineStr">
        <is>
          <t>Jan (R$) a Dez (R$)</t>
        </is>
      </c>
      <c r="C17" s="8" t="inlineStr">
        <is>
          <t>Input</t>
        </is>
      </c>
      <c r="D17" s="24" t="inlineStr">
        <is>
          <t>R$</t>
        </is>
      </c>
      <c r="E17" s="24" t="inlineStr">
        <is>
          <t>Valor orçado para cada mês</t>
        </is>
      </c>
      <c r="F17" s="24" t="inlineStr">
        <is>
          <t>Preencher mês a mês</t>
        </is>
      </c>
    </row>
    <row r="18">
      <c r="A18" s="23" t="inlineStr">
        <is>
          <t>Orçamento_2026</t>
        </is>
      </c>
      <c r="B18" s="3" t="inlineStr">
        <is>
          <t>Total Orçado (R$)</t>
        </is>
      </c>
      <c r="C18" s="25" t="inlineStr">
        <is>
          <t>Fórmula</t>
        </is>
      </c>
      <c r="D18" s="3" t="inlineStr">
        <is>
          <t>R$</t>
        </is>
      </c>
      <c r="E18" s="3" t="inlineStr">
        <is>
          <t>Soma dos 12 meses + Imposto Estimado</t>
        </is>
      </c>
      <c r="F18" s="3" t="inlineStr">
        <is>
          <t>Não editar</t>
        </is>
      </c>
    </row>
    <row r="19">
      <c r="A19" s="23" t="inlineStr">
        <is>
          <t>Orçamento_2026</t>
        </is>
      </c>
      <c r="B19" s="24" t="inlineStr">
        <is>
          <t>Realizado (R$)</t>
        </is>
      </c>
      <c r="C19" s="8" t="inlineStr">
        <is>
          <t>Input</t>
        </is>
      </c>
      <c r="D19" s="24" t="inlineStr">
        <is>
          <t>R$</t>
        </is>
      </c>
      <c r="E19" s="24" t="inlineStr">
        <is>
          <t>Valor efetivamente executado/realizado</t>
        </is>
      </c>
      <c r="F19" s="24" t="inlineStr">
        <is>
          <t>Atualizar mensalmente</t>
        </is>
      </c>
    </row>
    <row r="20">
      <c r="A20" s="23" t="inlineStr">
        <is>
          <t>Orçamento_2026</t>
        </is>
      </c>
      <c r="B20" s="3" t="inlineStr">
        <is>
          <t>Variação (R$)</t>
        </is>
      </c>
      <c r="C20" s="25" t="inlineStr">
        <is>
          <t>Fórmula</t>
        </is>
      </c>
      <c r="D20" s="3" t="inlineStr">
        <is>
          <t>R$</t>
        </is>
      </c>
      <c r="E20" s="3" t="inlineStr">
        <is>
          <t>Realizado - Orçado</t>
        </is>
      </c>
      <c r="F20" s="3" t="inlineStr">
        <is>
          <t>Positivo = acima; Negativo = abaixo</t>
        </is>
      </c>
    </row>
    <row r="21">
      <c r="A21" s="23" t="inlineStr">
        <is>
          <t>Orçamento_2026</t>
        </is>
      </c>
      <c r="B21" s="24" t="inlineStr">
        <is>
          <t>Variação (%)</t>
        </is>
      </c>
      <c r="C21" s="26" t="inlineStr">
        <is>
          <t>Fórmula</t>
        </is>
      </c>
      <c r="D21" s="24" t="inlineStr">
        <is>
          <t>%</t>
        </is>
      </c>
      <c r="E21" s="24" t="inlineStr">
        <is>
          <t>Variação proporcional ao orçado</t>
        </is>
      </c>
      <c r="F21" s="24" t="inlineStr">
        <is>
          <t>Formatado automaticamente</t>
        </is>
      </c>
    </row>
    <row r="22">
      <c r="A22" s="23" t="inlineStr">
        <is>
          <t>Orçamento_2026</t>
        </is>
      </c>
      <c r="B22" s="3" t="inlineStr">
        <is>
          <t>Status</t>
        </is>
      </c>
      <c r="C22" s="25" t="inlineStr">
        <is>
          <t>Fórmula</t>
        </is>
      </c>
      <c r="D22" s="3" t="inlineStr">
        <is>
          <t>Texto</t>
        </is>
      </c>
      <c r="E22" s="3" t="inlineStr">
        <is>
          <t>Indica se está acima, abaixo ou no orçamento</t>
        </is>
      </c>
      <c r="F22" s="3" t="inlineStr">
        <is>
          <t>Atualização automática</t>
        </is>
      </c>
    </row>
    <row r="23">
      <c r="A23" s="23" t="inlineStr">
        <is>
          <t>Orçamento_2026</t>
        </is>
      </c>
      <c r="B23" s="24" t="inlineStr">
        <is>
          <t>Data de Revisão</t>
        </is>
      </c>
      <c r="C23" s="8" t="inlineStr">
        <is>
          <t>Input</t>
        </is>
      </c>
      <c r="D23" s="24" t="inlineStr">
        <is>
          <t>DD/MM/AAAA</t>
        </is>
      </c>
      <c r="E23" s="24" t="inlineStr">
        <is>
          <t>Data da última revisão do orçamento</t>
        </is>
      </c>
      <c r="F23" s="24" t="inlineStr">
        <is>
          <t>Manter atualizado</t>
        </is>
      </c>
    </row>
    <row r="24">
      <c r="A24" s="23" t="inlineStr">
        <is>
          <t>Orçamento_2026</t>
        </is>
      </c>
      <c r="B24" s="3" t="inlineStr">
        <is>
          <t>Observações</t>
        </is>
      </c>
      <c r="C24" s="8" t="inlineStr">
        <is>
          <t>Input</t>
        </is>
      </c>
      <c r="D24" s="3" t="inlineStr">
        <is>
          <t>Texto</t>
        </is>
      </c>
      <c r="E24" s="3" t="inlineStr">
        <is>
          <t>Notas e justificativas relevantes</t>
        </is>
      </c>
      <c r="F24" s="3" t="inlineStr">
        <is>
          <t>Campo livre</t>
        </is>
      </c>
    </row>
    <row r="25">
      <c r="A25" s="22" t="inlineStr"/>
      <c r="B25" s="22" t="inlineStr"/>
      <c r="C25" s="22" t="inlineStr"/>
      <c r="D25" s="22" t="inlineStr"/>
      <c r="E25" s="22" t="inlineStr"/>
      <c r="F25" s="22" t="inlineStr"/>
    </row>
    <row r="26">
      <c r="A26" s="23" t="inlineStr">
        <is>
          <t>Resumo_Dashboard</t>
        </is>
      </c>
      <c r="B26" s="3" t="inlineStr">
        <is>
          <t>KPIs (topo)</t>
        </is>
      </c>
      <c r="C26" s="25" t="inlineStr">
        <is>
          <t>Fórmula</t>
        </is>
      </c>
      <c r="D26" s="3" t="inlineStr">
        <is>
          <t>R$ / %</t>
        </is>
      </c>
      <c r="E26" s="3" t="inlineStr">
        <is>
          <t>Totais consolidados de Receita e Despesa</t>
        </is>
      </c>
      <c r="F26" s="3" t="inlineStr">
        <is>
          <t>Atualização automática</t>
        </is>
      </c>
    </row>
    <row r="27">
      <c r="A27" s="23" t="inlineStr">
        <is>
          <t>Resumo_Dashboard</t>
        </is>
      </c>
      <c r="B27" s="24" t="inlineStr">
        <is>
          <t>Por Categoria</t>
        </is>
      </c>
      <c r="C27" s="26" t="inlineStr">
        <is>
          <t>Fórmula</t>
        </is>
      </c>
      <c r="D27" s="24" t="inlineStr">
        <is>
          <t>R$ / %</t>
        </is>
      </c>
      <c r="E27" s="24" t="inlineStr">
        <is>
          <t>Consolidação por Receita e Despesa</t>
        </is>
      </c>
      <c r="F27" s="24" t="inlineStr">
        <is>
          <t>SOMASE automático</t>
        </is>
      </c>
    </row>
    <row r="28">
      <c r="A28" s="23" t="inlineStr">
        <is>
          <t>Resumo_Dashboard</t>
        </is>
      </c>
      <c r="B28" s="3" t="inlineStr">
        <is>
          <t>Por Centro de Custo</t>
        </is>
      </c>
      <c r="C28" s="25" t="inlineStr">
        <is>
          <t>Fórmula</t>
        </is>
      </c>
      <c r="D28" s="3" t="inlineStr">
        <is>
          <t>R$ / %</t>
        </is>
      </c>
      <c r="E28" s="3" t="inlineStr">
        <is>
          <t>Consolidação por área responsável</t>
        </is>
      </c>
      <c r="F28" s="3" t="inlineStr">
        <is>
          <t>SOMASE automático</t>
        </is>
      </c>
    </row>
    <row r="29">
      <c r="A29" s="23" t="inlineStr">
        <is>
          <t>Resumo_Dashboard</t>
        </is>
      </c>
      <c r="B29" s="24" t="inlineStr">
        <is>
          <t>Evolução Mensal</t>
        </is>
      </c>
      <c r="C29" s="26" t="inlineStr">
        <is>
          <t>Fórmula</t>
        </is>
      </c>
      <c r="D29" s="24" t="inlineStr">
        <is>
          <t>R$</t>
        </is>
      </c>
      <c r="E29" s="24" t="inlineStr">
        <is>
          <t>Distribuição mensal do orçado</t>
        </is>
      </c>
      <c r="F29" s="24" t="inlineStr">
        <is>
          <t>Base para gráfico de linha</t>
        </is>
      </c>
    </row>
    <row r="30">
      <c r="A30" s="23" t="inlineStr">
        <is>
          <t>Resumo_Dashboard</t>
        </is>
      </c>
      <c r="B30" s="3" t="inlineStr">
        <is>
          <t>Gráficos</t>
        </is>
      </c>
      <c r="C30" s="3" t="inlineStr">
        <is>
          <t>Automático</t>
        </is>
      </c>
      <c r="D30" s="3" t="inlineStr">
        <is>
          <t>Visual</t>
        </is>
      </c>
      <c r="E30" s="3" t="inlineStr">
        <is>
          <t>Barras, pizza e linha gerados automaticamente</t>
        </is>
      </c>
      <c r="F30" s="3" t="inlineStr">
        <is>
          <t>Atualizam com os dados</t>
        </is>
      </c>
    </row>
    <row r="31">
      <c r="A31" s="22" t="inlineStr"/>
      <c r="B31" s="22" t="inlineStr"/>
      <c r="C31" s="22" t="inlineStr"/>
      <c r="D31" s="22" t="inlineStr"/>
      <c r="E31" s="22" t="inlineStr"/>
      <c r="F31" s="22" t="inlineStr"/>
    </row>
    <row r="32">
      <c r="A32" s="3" t="inlineStr">
        <is>
          <t>DICAS GERAIS</t>
        </is>
      </c>
      <c r="B32" s="22" t="inlineStr"/>
      <c r="C32" s="22" t="inlineStr"/>
      <c r="D32" s="22" t="inlineStr"/>
      <c r="E32" s="22" t="inlineStr"/>
      <c r="F32" s="22" t="inlineStr"/>
    </row>
    <row r="33">
      <c r="A33" s="22" t="inlineStr"/>
      <c r="B33" s="22" t="inlineStr"/>
      <c r="C33" s="24" t="inlineStr">
        <is>
          <t xml:space="preserve"> 1.</t>
        </is>
      </c>
      <c r="D33" s="22" t="inlineStr"/>
      <c r="E33" s="24" t="inlineStr">
        <is>
          <t>Não altere as colunas de fórmula (Imposto, Total, Variações, Status)</t>
        </is>
      </c>
      <c r="F33" s="22" t="inlineStr"/>
    </row>
    <row r="34">
      <c r="A34" s="22" t="inlineStr"/>
      <c r="B34" s="22" t="inlineStr"/>
      <c r="C34" s="3" t="inlineStr">
        <is>
          <t xml:space="preserve"> 2.</t>
        </is>
      </c>
      <c r="D34" s="22" t="inlineStr"/>
      <c r="E34" s="3" t="inlineStr">
        <is>
          <t>As células com fundo amarelo claro (●) são campos de entrada (input)</t>
        </is>
      </c>
      <c r="F34" s="22" t="inlineStr"/>
    </row>
    <row r="35">
      <c r="A35" s="22" t="inlineStr"/>
      <c r="B35" s="22" t="inlineStr"/>
      <c r="C35" s="24" t="inlineStr">
        <is>
          <t xml:space="preserve"> 3.</t>
        </is>
      </c>
      <c r="D35" s="22" t="inlineStr"/>
      <c r="E35" s="24" t="inlineStr">
        <is>
          <t>Use as listas suspensas em Categoria, Regime Tributário e Tipo de Imposto</t>
        </is>
      </c>
      <c r="F35" s="22" t="inlineStr"/>
    </row>
    <row r="36">
      <c r="A36" s="22" t="inlineStr"/>
      <c r="B36" s="22" t="inlineStr"/>
      <c r="C36" s="3" t="inlineStr">
        <is>
          <t xml:space="preserve"> 4.</t>
        </is>
      </c>
      <c r="D36" s="22" t="inlineStr"/>
      <c r="E36" s="3" t="inlineStr">
        <is>
          <t>O Dashboard atualiza automaticamente ao salvar</t>
        </is>
      </c>
      <c r="F36" s="22" t="inlineStr"/>
    </row>
    <row r="37">
      <c r="A37" s="22" t="inlineStr"/>
      <c r="B37" s="22" t="inlineStr"/>
      <c r="C37" s="24" t="inlineStr">
        <is>
          <t xml:space="preserve"> 5.</t>
        </is>
      </c>
      <c r="D37" s="22" t="inlineStr"/>
      <c r="E37" s="24" t="inlineStr">
        <is>
          <t>Para adicionar novas linhas, copie uma linha existente e ajuste os dados</t>
        </is>
      </c>
      <c r="F37" s="22" t="inlineStr"/>
    </row>
    <row r="38">
      <c r="A38" s="22" t="inlineStr"/>
      <c r="B38" s="22" t="inlineStr"/>
      <c r="C38" s="3" t="inlineStr">
        <is>
          <t xml:space="preserve"> 6.</t>
        </is>
      </c>
      <c r="D38" s="22" t="inlineStr"/>
      <c r="E38" s="3" t="inlineStr">
        <is>
          <t>Mantenha a coluna Realizado (R$) atualizada para análises precisas</t>
        </is>
      </c>
      <c r="F38" s="22" t="inlineStr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2026-04-15T07:10:40Z</dcterms:created>
  <dcterms:modified xmlns:dcterms="http://purl.org/dc/terms/" xmlns:xsi="http://www.w3.org/2001/XMLSchema-instance" xsi:type="dcterms:W3CDTF">2026-04-15T07:10:40Z</dcterms:modified>
</cp:coreProperties>
</file>